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合并" sheetId="6" r:id="rId1"/>
  </sheets>
  <definedNames>
    <definedName name="_xlnm._FilterDatabase" localSheetId="0" hidden="1">合并!$A$4:$I$389</definedName>
    <definedName name="_xlnm.Print_Titles" localSheetId="0">合并!$1:$5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D124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潘垫192.1 东风42</t>
        </r>
      </text>
    </comment>
    <comment ref="D132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芦泾330.25亩+张塘267亩</t>
        </r>
      </text>
    </comment>
    <comment ref="G181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147.2*0.04=5.88吨上限</t>
        </r>
      </text>
    </comment>
  </commentList>
</comments>
</file>

<file path=xl/sharedStrings.xml><?xml version="1.0" encoding="utf-8"?>
<sst xmlns="http://schemas.openxmlformats.org/spreadsheetml/2006/main" count="1150" uniqueCount="503">
  <si>
    <t>2025年奉贤区水稻配方肥、缓释肥补贴资金公示表</t>
  </si>
  <si>
    <t>补贴标准:配方肥500元/吨；缓释肥1500元/吨</t>
  </si>
  <si>
    <t>镇、街道</t>
  </si>
  <si>
    <t>村</t>
  </si>
  <si>
    <t>农户/合作社</t>
  </si>
  <si>
    <t>水稻种植
面积
（亩）</t>
  </si>
  <si>
    <t>配方肥</t>
  </si>
  <si>
    <t>缓释肥</t>
  </si>
  <si>
    <t>合计补贴
（金额）</t>
  </si>
  <si>
    <t>数量（吨）</t>
  </si>
  <si>
    <t>补贴金额（元）</t>
  </si>
  <si>
    <t>南桥</t>
  </si>
  <si>
    <t>六墩</t>
  </si>
  <si>
    <t>上海沐恩农业专业合作社</t>
  </si>
  <si>
    <t>沈陆</t>
  </si>
  <si>
    <t>陆辉</t>
  </si>
  <si>
    <t>梁红桂</t>
  </si>
  <si>
    <t>梁寒君</t>
  </si>
  <si>
    <t>梁红林</t>
  </si>
  <si>
    <t>梁春辉</t>
  </si>
  <si>
    <t>于辉贤</t>
  </si>
  <si>
    <t>于忠卫</t>
  </si>
  <si>
    <t>上海沈陆粮食种植专业合作社</t>
  </si>
  <si>
    <t>上海玺爱农产品专业合作社</t>
  </si>
  <si>
    <t>上海骏邺农产品专业合作社</t>
  </si>
  <si>
    <t>上海实至农业科技发展有限公司</t>
  </si>
  <si>
    <t>江海</t>
  </si>
  <si>
    <t>上海群燕农产品产销专业合作社</t>
  </si>
  <si>
    <t>上海垄丰农产品产销专业合作社</t>
  </si>
  <si>
    <t>金惠华</t>
  </si>
  <si>
    <t>彭国忠</t>
  </si>
  <si>
    <t>华严</t>
  </si>
  <si>
    <t>上海良欢粮食种植专业合作社</t>
  </si>
  <si>
    <t>朱靓</t>
  </si>
  <si>
    <t>灵芝</t>
  </si>
  <si>
    <t>高忠</t>
  </si>
  <si>
    <t>杨王</t>
  </si>
  <si>
    <t>上海玉穗特种葡萄种植有限公司</t>
  </si>
  <si>
    <t>小计</t>
  </si>
  <si>
    <t>20户</t>
  </si>
  <si>
    <t>西渡街道</t>
  </si>
  <si>
    <t>金港</t>
  </si>
  <si>
    <t>上海南桥金港粮食种植专业合作社</t>
  </si>
  <si>
    <t>曹军辉</t>
  </si>
  <si>
    <t>谢益龙</t>
  </si>
  <si>
    <t>五宅</t>
  </si>
  <si>
    <t>上海贤佑农业专业合作社</t>
  </si>
  <si>
    <t>陆德龙</t>
  </si>
  <si>
    <t>关港</t>
  </si>
  <si>
    <t>周建明</t>
  </si>
  <si>
    <t>上海诗佳粮食专业合作社</t>
  </si>
  <si>
    <t>何诗佳</t>
  </si>
  <si>
    <t>上海圣港农业服务专业合作社</t>
  </si>
  <si>
    <t>潘锋</t>
  </si>
  <si>
    <t>灯塔</t>
  </si>
  <si>
    <t>上海鸿宝粮食种植专业合作社</t>
  </si>
  <si>
    <t>唐煜冬</t>
  </si>
  <si>
    <t>袁昂辉</t>
  </si>
  <si>
    <t>唐火龙</t>
  </si>
  <si>
    <t>马昌华</t>
  </si>
  <si>
    <t>张伟</t>
  </si>
  <si>
    <t>王友花</t>
  </si>
  <si>
    <t>益民</t>
  </si>
  <si>
    <t>李瑞龙</t>
  </si>
  <si>
    <t>吴英辉</t>
  </si>
  <si>
    <t>仇翠平</t>
  </si>
  <si>
    <t>李云强</t>
  </si>
  <si>
    <t>夏建忠</t>
  </si>
  <si>
    <t>上海悠陶生态农业专业合作社</t>
  </si>
  <si>
    <t>发展</t>
  </si>
  <si>
    <t>上海肖中粮食种植专业合作社</t>
  </si>
  <si>
    <t>顾中夏</t>
  </si>
  <si>
    <t>北新</t>
  </si>
  <si>
    <t>上海新北粮食种植专业合作社</t>
  </si>
  <si>
    <t>南渡</t>
  </si>
  <si>
    <t>上海容喧粮食专业合作社</t>
  </si>
  <si>
    <t>29户</t>
  </si>
  <si>
    <t>奉城</t>
  </si>
  <si>
    <t>护民</t>
  </si>
  <si>
    <t>上海振茸农业专业合作社</t>
  </si>
  <si>
    <t>塘外</t>
  </si>
  <si>
    <t>上海奉联农产品产销合作社</t>
  </si>
  <si>
    <t>协新</t>
  </si>
  <si>
    <t>严平</t>
  </si>
  <si>
    <t>张来仙</t>
  </si>
  <si>
    <t>上海祥正粮食种植专业合作社</t>
  </si>
  <si>
    <t>新民</t>
  </si>
  <si>
    <t>上海齐兴粮食种植专业合作社</t>
  </si>
  <si>
    <t>张龙娟</t>
  </si>
  <si>
    <t>朱军</t>
  </si>
  <si>
    <t>洪东</t>
  </si>
  <si>
    <t>上海翊苗农业专业合作社</t>
  </si>
  <si>
    <t>屠晓青</t>
  </si>
  <si>
    <t>吴梅英</t>
  </si>
  <si>
    <t>联民</t>
  </si>
  <si>
    <t>屠国林</t>
  </si>
  <si>
    <t>大门</t>
  </si>
  <si>
    <t>上海奉伍农机服务专业合作社</t>
  </si>
  <si>
    <t>上海稼粮农产品专业合作社</t>
  </si>
  <si>
    <t>朱墩</t>
  </si>
  <si>
    <t>郭军妹</t>
  </si>
  <si>
    <t>朱海兵</t>
  </si>
  <si>
    <t>刘晓华</t>
  </si>
  <si>
    <t>周亚平</t>
  </si>
  <si>
    <t>陈卫芹</t>
  </si>
  <si>
    <t>谢军</t>
  </si>
  <si>
    <t>王金根</t>
  </si>
  <si>
    <t>许保均</t>
  </si>
  <si>
    <t>程立</t>
  </si>
  <si>
    <t>曹桃红</t>
  </si>
  <si>
    <t>朱爱国</t>
  </si>
  <si>
    <t>陈卫祥</t>
  </si>
  <si>
    <t>高金龙</t>
  </si>
  <si>
    <t>俞涛</t>
  </si>
  <si>
    <t>朱国新</t>
  </si>
  <si>
    <t>唐梅华</t>
  </si>
  <si>
    <t>顾金龙</t>
  </si>
  <si>
    <t>唐明娟</t>
  </si>
  <si>
    <t>顾连华</t>
  </si>
  <si>
    <t>高生官</t>
  </si>
  <si>
    <t>高月平</t>
  </si>
  <si>
    <t>高洪良</t>
  </si>
  <si>
    <t>徐忠标</t>
  </si>
  <si>
    <t>潘福官</t>
  </si>
  <si>
    <t>唐国华</t>
  </si>
  <si>
    <t>邬金章</t>
  </si>
  <si>
    <t>盐行</t>
  </si>
  <si>
    <t>上海炎青粮食种植专业合作社</t>
  </si>
  <si>
    <t>朱新</t>
  </si>
  <si>
    <t>上海朱新粮食专业合作社</t>
  </si>
  <si>
    <t>洪西</t>
  </si>
  <si>
    <t>李永伟</t>
  </si>
  <si>
    <t>白衣聚</t>
  </si>
  <si>
    <t>上海屠亿屠农业专业合作社</t>
  </si>
  <si>
    <t>久茂</t>
  </si>
  <si>
    <t>盛建平</t>
  </si>
  <si>
    <t>45户</t>
  </si>
  <si>
    <t>头桥街道</t>
  </si>
  <si>
    <t>北宋/
分水墩</t>
  </si>
  <si>
    <t>蔡家桥/
分水墩</t>
  </si>
  <si>
    <t>上海蔚兴农产品专业合作社</t>
  </si>
  <si>
    <t>陆家桥/
幸福</t>
  </si>
  <si>
    <t>上海东峡生态农业专业合作社</t>
  </si>
  <si>
    <t>陆家桥</t>
  </si>
  <si>
    <t>卫东</t>
  </si>
  <si>
    <t>卫海龙</t>
  </si>
  <si>
    <t>陆家桥/冯家/分水墩</t>
  </si>
  <si>
    <t>上海飞奔水产养殖专业合作社</t>
  </si>
  <si>
    <t>上海陆家桥生态农业发展专业合作社</t>
  </si>
  <si>
    <t>冯家</t>
  </si>
  <si>
    <t>上海阅奉水产养殖专业合作社</t>
  </si>
  <si>
    <t>上海城贤农业专业合作社</t>
  </si>
  <si>
    <t>程启林</t>
  </si>
  <si>
    <t>黄兴红</t>
  </si>
  <si>
    <t>程俊</t>
  </si>
  <si>
    <t>陆许华</t>
  </si>
  <si>
    <t>戴家</t>
  </si>
  <si>
    <t>袁平</t>
  </si>
  <si>
    <t>袁陈平</t>
  </si>
  <si>
    <t>陈春英</t>
  </si>
  <si>
    <t>陆家树</t>
  </si>
  <si>
    <t>上海三分田农业专业合作社</t>
  </si>
  <si>
    <t>上海双顺粮食种植专业合作社</t>
  </si>
  <si>
    <t>19户</t>
  </si>
  <si>
    <t>庄行</t>
  </si>
  <si>
    <t>潘垫</t>
  </si>
  <si>
    <t>上海煜豪农业种植专业合作社</t>
  </si>
  <si>
    <t>上海茂喆农机服务专业合作社</t>
  </si>
  <si>
    <t>张珠红</t>
  </si>
  <si>
    <t>富旭东</t>
  </si>
  <si>
    <t>汇安</t>
  </si>
  <si>
    <t>杜龙强</t>
  </si>
  <si>
    <t>陈菊仁</t>
  </si>
  <si>
    <t>王建国</t>
  </si>
  <si>
    <t>芦泾</t>
  </si>
  <si>
    <t>高冲</t>
  </si>
  <si>
    <t>张国林</t>
  </si>
  <si>
    <t>上海丰芦粮食种植专业合作社</t>
  </si>
  <si>
    <t>张林华</t>
  </si>
  <si>
    <t>上海辉宏水产养殖专业合作社</t>
  </si>
  <si>
    <t>施其华</t>
  </si>
  <si>
    <t>上海国秀农产品专业合作社</t>
  </si>
  <si>
    <t>吕桥</t>
  </si>
  <si>
    <t>顾国欢</t>
  </si>
  <si>
    <t>顾秋风</t>
  </si>
  <si>
    <t>上海庄北粮食种植专业合作社</t>
  </si>
  <si>
    <t>上海庄邬农机服务专业合作社</t>
  </si>
  <si>
    <t>韩卫强</t>
  </si>
  <si>
    <t>马路</t>
  </si>
  <si>
    <t>王忠情</t>
  </si>
  <si>
    <t>丁浩</t>
  </si>
  <si>
    <t>石勇</t>
  </si>
  <si>
    <t>浦秀</t>
  </si>
  <si>
    <t>上海浦强农业资源经营专业合作社</t>
  </si>
  <si>
    <t>西校</t>
  </si>
  <si>
    <t>卢建</t>
  </si>
  <si>
    <t>冯雷</t>
  </si>
  <si>
    <t>张立</t>
  </si>
  <si>
    <t>张军</t>
  </si>
  <si>
    <t>宋小弟</t>
  </si>
  <si>
    <t>上海西跃农机服务专业合作社</t>
  </si>
  <si>
    <t>高卫华</t>
  </si>
  <si>
    <t>钱德华</t>
  </si>
  <si>
    <t>上海西就农业资源经营专业合作社</t>
  </si>
  <si>
    <t>上海奉嘉粮食种植专业合作社</t>
  </si>
  <si>
    <t>金钢</t>
  </si>
  <si>
    <t>唐士权</t>
  </si>
  <si>
    <t>长堤</t>
  </si>
  <si>
    <t>王强</t>
  </si>
  <si>
    <t>沈峰</t>
  </si>
  <si>
    <t>张龙飞</t>
  </si>
  <si>
    <t>钟爱民</t>
  </si>
  <si>
    <t>徐妹</t>
  </si>
  <si>
    <t>陆奇</t>
  </si>
  <si>
    <t>沈剑</t>
  </si>
  <si>
    <t>冯菊官</t>
  </si>
  <si>
    <t>新华</t>
  </si>
  <si>
    <t>上海市润庄农业科技有限公司</t>
  </si>
  <si>
    <t>新叶</t>
  </si>
  <si>
    <t>上海新叶村农业资源经营专业合作社</t>
  </si>
  <si>
    <t>渔沥</t>
  </si>
  <si>
    <t>邵金芳</t>
  </si>
  <si>
    <t>上海卓娅农产品产销专业合作社</t>
  </si>
  <si>
    <t>夏士锋</t>
  </si>
  <si>
    <t>杨戈冰</t>
  </si>
  <si>
    <t>杨溇</t>
  </si>
  <si>
    <t>上海谷满香粮食种植专业合作社</t>
  </si>
  <si>
    <t>存古</t>
  </si>
  <si>
    <t>华顺利</t>
  </si>
  <si>
    <t>张梅华</t>
  </si>
  <si>
    <t>沈银锋</t>
  </si>
  <si>
    <t>胡爱华</t>
  </si>
  <si>
    <t>黄忠弟</t>
  </si>
  <si>
    <t>唐士良</t>
  </si>
  <si>
    <t>唐卫忠</t>
  </si>
  <si>
    <t>王纪平</t>
  </si>
  <si>
    <t>尹春锋</t>
  </si>
  <si>
    <t>黄味龙</t>
  </si>
  <si>
    <t>张秀华</t>
  </si>
  <si>
    <t>于忆红</t>
  </si>
  <si>
    <t>袁吉明</t>
  </si>
  <si>
    <t>张塘</t>
  </si>
  <si>
    <t>顾永豪</t>
  </si>
  <si>
    <t>65户</t>
  </si>
  <si>
    <t>金汇</t>
  </si>
  <si>
    <t>金星/梅园</t>
  </si>
  <si>
    <t>新强</t>
  </si>
  <si>
    <t>上海悠蓝农机服务专业合作社</t>
  </si>
  <si>
    <t>上海满溢粮食种植专业合作社</t>
  </si>
  <si>
    <t>百曲/行前</t>
  </si>
  <si>
    <t>上海玖童农业专业合作社</t>
  </si>
  <si>
    <t>百曲</t>
  </si>
  <si>
    <t>上海碧然果蔬专业合作社</t>
  </si>
  <si>
    <t>徐玉华</t>
  </si>
  <si>
    <t>上海双禾农业专业合作社</t>
  </si>
  <si>
    <t>上海费建农机服务专业合作社</t>
  </si>
  <si>
    <t>方根明</t>
  </si>
  <si>
    <t>南行</t>
  </si>
  <si>
    <t>张华妹</t>
  </si>
  <si>
    <t>光辉</t>
  </si>
  <si>
    <t>王培君</t>
  </si>
  <si>
    <t>李菊芳</t>
  </si>
  <si>
    <t>上海泰灵农产品专业合作社</t>
  </si>
  <si>
    <t>光辉/乐善</t>
  </si>
  <si>
    <t>上海玉康粮食种植专业合作社</t>
  </si>
  <si>
    <t>康骍</t>
  </si>
  <si>
    <t>上海巢杰粮食种植专业合作社</t>
  </si>
  <si>
    <t>沈秀华</t>
  </si>
  <si>
    <t>北丁</t>
  </si>
  <si>
    <t>上海新丁粮食种植专业合作社</t>
  </si>
  <si>
    <t>上海子旺农业专业合作社</t>
  </si>
  <si>
    <t>金德福</t>
  </si>
  <si>
    <t>俞志安</t>
  </si>
  <si>
    <t>谢福文</t>
  </si>
  <si>
    <t>倪金才</t>
  </si>
  <si>
    <t>施才乐</t>
  </si>
  <si>
    <t>陆志明</t>
  </si>
  <si>
    <t>吴玉良</t>
  </si>
  <si>
    <t>梅园</t>
  </si>
  <si>
    <t>上海奉美农业种植专业合作社</t>
  </si>
  <si>
    <t>蔡飞华</t>
  </si>
  <si>
    <t>蔡美琴</t>
  </si>
  <si>
    <t>盛金弟</t>
  </si>
  <si>
    <t>诸慧</t>
  </si>
  <si>
    <t>乐善</t>
  </si>
  <si>
    <t>王斌</t>
  </si>
  <si>
    <t>上海丰如佳禾农业专业合作社</t>
  </si>
  <si>
    <t>唐根林</t>
  </si>
  <si>
    <t>祖民（上海）农业专业合作社</t>
  </si>
  <si>
    <t>南陈</t>
  </si>
  <si>
    <t>上海若意粮食专业合作社</t>
  </si>
  <si>
    <t>上海全谷农业专业合作社</t>
  </si>
  <si>
    <t>梁典</t>
  </si>
  <si>
    <t>刘琴龙</t>
  </si>
  <si>
    <t>吴德兴</t>
  </si>
  <si>
    <t>刘爱琴</t>
  </si>
  <si>
    <t>吴纪明</t>
  </si>
  <si>
    <t>金龙根</t>
  </si>
  <si>
    <t>陆引德</t>
  </si>
  <si>
    <t>上海贤衷水产品专业合作社</t>
  </si>
  <si>
    <t>张士培</t>
  </si>
  <si>
    <t>裴军明</t>
  </si>
  <si>
    <t>方保国</t>
  </si>
  <si>
    <t>裴伯安</t>
  </si>
  <si>
    <t>资福</t>
  </si>
  <si>
    <t>金资（上海）粮食专业合作社</t>
  </si>
  <si>
    <t>上海唯之农业发展专业合作社</t>
  </si>
  <si>
    <t>上海粟禾粮食种植专业合作社</t>
  </si>
  <si>
    <t>周家</t>
  </si>
  <si>
    <t>陈强</t>
  </si>
  <si>
    <t>周家/乐善</t>
  </si>
  <si>
    <t>上海末农果蔬种植专业合作社</t>
  </si>
  <si>
    <t>墩头</t>
  </si>
  <si>
    <t>刘桂华</t>
  </si>
  <si>
    <t>黄连平</t>
  </si>
  <si>
    <t>王永国</t>
  </si>
  <si>
    <t>王正国</t>
  </si>
  <si>
    <t>富杏仙</t>
  </si>
  <si>
    <t>夏梅红</t>
  </si>
  <si>
    <t>夏晓华</t>
  </si>
  <si>
    <t>裴永兵</t>
  </si>
  <si>
    <t>汪明</t>
  </si>
  <si>
    <t>陈永刚</t>
  </si>
  <si>
    <t>上海春红麻花鸡养殖专业合作社</t>
  </si>
  <si>
    <t>青村</t>
  </si>
  <si>
    <t>新张</t>
  </si>
  <si>
    <t>上海青彬农产品产销专业合作社</t>
  </si>
  <si>
    <t>桃园</t>
  </si>
  <si>
    <t>盛文官</t>
  </si>
  <si>
    <t>周文龙</t>
  </si>
  <si>
    <t>上海翠乔粮食专业合作社</t>
  </si>
  <si>
    <t>北唐</t>
  </si>
  <si>
    <t>石海</t>
  </si>
  <si>
    <t>王正平</t>
  </si>
  <si>
    <t>上海金淼农机服务化专业合作社</t>
  </si>
  <si>
    <t>沈春杰</t>
  </si>
  <si>
    <t>和中</t>
  </si>
  <si>
    <t>上海惠群蔬菜种植专业合作社</t>
  </si>
  <si>
    <t>南星</t>
  </si>
  <si>
    <t>朱剑华</t>
  </si>
  <si>
    <t>上海乐贤农产品产销合作社</t>
  </si>
  <si>
    <t>西吴</t>
  </si>
  <si>
    <t>上海青叶农业专业合作社</t>
  </si>
  <si>
    <t>朱店</t>
  </si>
  <si>
    <t>上海贤风农产品产销专业合作社</t>
  </si>
  <si>
    <t>黄菊仙</t>
  </si>
  <si>
    <t>上海乡春农产品专业合作社</t>
  </si>
  <si>
    <t>金王</t>
  </si>
  <si>
    <t>徐富兰</t>
  </si>
  <si>
    <t>徐雨国</t>
  </si>
  <si>
    <t>钱忠</t>
  </si>
  <si>
    <t>黄菊华</t>
  </si>
  <si>
    <t>石亚均</t>
  </si>
  <si>
    <t>上海贤平农业专业合作社</t>
  </si>
  <si>
    <t>元通</t>
  </si>
  <si>
    <t>姚纯洁</t>
  </si>
  <si>
    <t>袁福均</t>
  </si>
  <si>
    <t>袁国兴</t>
  </si>
  <si>
    <t>季小妹</t>
  </si>
  <si>
    <t>申二</t>
  </si>
  <si>
    <t>滕欢荣</t>
  </si>
  <si>
    <t>袁丹凤</t>
  </si>
  <si>
    <t>上海昶融农业专业合作社</t>
  </si>
  <si>
    <t>林江</t>
  </si>
  <si>
    <t>陈士龙</t>
  </si>
  <si>
    <t>徐建国</t>
  </si>
  <si>
    <t>马晓冬</t>
  </si>
  <si>
    <t>31户</t>
  </si>
  <si>
    <t>四团</t>
  </si>
  <si>
    <t>三团港</t>
  </si>
  <si>
    <t>上海艳嘉农机服务专业合作社</t>
  </si>
  <si>
    <t>镇西</t>
  </si>
  <si>
    <t>上海奉贤闵明粮食种植专业合作社</t>
  </si>
  <si>
    <t>三坎/
团南</t>
  </si>
  <si>
    <t>上海亦博果蔬种植专业合作社</t>
  </si>
  <si>
    <t>大桥</t>
  </si>
  <si>
    <t>上海南岩粮食种植专业合作社</t>
  </si>
  <si>
    <t>五四</t>
  </si>
  <si>
    <t>上海思贤农产品产销专业合作社</t>
  </si>
  <si>
    <t>新桥/
向阳</t>
  </si>
  <si>
    <t>上海欣桥粮食种植专业合作社</t>
  </si>
  <si>
    <t>拾村</t>
  </si>
  <si>
    <t>上海奉四粮食种植专业合作社</t>
  </si>
  <si>
    <t>狄朱光</t>
  </si>
  <si>
    <t>长堰</t>
  </si>
  <si>
    <t>龚玉林</t>
  </si>
  <si>
    <t>渔洋、邵靴</t>
  </si>
  <si>
    <t>渔墩</t>
  </si>
  <si>
    <t>潘卫忠</t>
  </si>
  <si>
    <t>横桥/镇西/四团/长堰</t>
  </si>
  <si>
    <t>上海贤优农机服务专业合作社</t>
  </si>
  <si>
    <t>杨家宅</t>
  </si>
  <si>
    <t>上海田希农产品专业合作社</t>
  </si>
  <si>
    <t>新桥</t>
  </si>
  <si>
    <t>庄源</t>
  </si>
  <si>
    <t>夏家</t>
  </si>
  <si>
    <t>庄建国</t>
  </si>
  <si>
    <t>上海团贤农机服务专业合作社</t>
  </si>
  <si>
    <t>金琴</t>
  </si>
  <si>
    <t>张浩</t>
  </si>
  <si>
    <t>徐凤英</t>
  </si>
  <si>
    <t>渔洋</t>
  </si>
  <si>
    <t>上海汇硕农产品专业合作社</t>
  </si>
  <si>
    <t>张四军</t>
  </si>
  <si>
    <t>上海筱狄农业专业合作社</t>
  </si>
  <si>
    <t>陈丹</t>
  </si>
  <si>
    <t>张  萍</t>
  </si>
  <si>
    <t>瞿军兴</t>
  </si>
  <si>
    <t>上海团青农机服务专业合作社</t>
  </si>
  <si>
    <t>小荡</t>
  </si>
  <si>
    <t>顾海军</t>
  </si>
  <si>
    <t>平海</t>
  </si>
  <si>
    <t>邬陈忠</t>
  </si>
  <si>
    <t>黄吉程</t>
  </si>
  <si>
    <t>徐保国</t>
  </si>
  <si>
    <t>黄红新</t>
  </si>
  <si>
    <t>上海帮贤农机服务专业合作社</t>
  </si>
  <si>
    <t>王季华</t>
  </si>
  <si>
    <t>陈纪刚</t>
  </si>
  <si>
    <t>黄金明</t>
  </si>
  <si>
    <t>宋秀明</t>
  </si>
  <si>
    <t>夏友明</t>
  </si>
  <si>
    <t>上海优味园农业专业合作社</t>
  </si>
  <si>
    <t>黄荣</t>
  </si>
  <si>
    <t>王华</t>
  </si>
  <si>
    <t>瞿秀红</t>
  </si>
  <si>
    <t>黄思愉</t>
  </si>
  <si>
    <t>上海荣宏粮食专业合作社</t>
  </si>
  <si>
    <t>戎小贤</t>
  </si>
  <si>
    <t>上海皇健粮食种植专业合作社</t>
  </si>
  <si>
    <t>上海乐颐农副产品产销专业合作社</t>
  </si>
  <si>
    <t>上海皓悦果蔬种植专业合作社</t>
  </si>
  <si>
    <t>杨瑛</t>
  </si>
  <si>
    <t>横桥</t>
  </si>
  <si>
    <t>徐丹</t>
  </si>
  <si>
    <t>49户</t>
  </si>
  <si>
    <t>柘林</t>
  </si>
  <si>
    <t>海湾</t>
  </si>
  <si>
    <t>刘文荣</t>
  </si>
  <si>
    <t>刘辉荣</t>
  </si>
  <si>
    <t>周永华</t>
  </si>
  <si>
    <t>金海</t>
  </si>
  <si>
    <t>费高锋</t>
  </si>
  <si>
    <t>新塘</t>
  </si>
  <si>
    <t>杨文国</t>
  </si>
  <si>
    <t>王建华</t>
  </si>
  <si>
    <t>杨冬梅</t>
  </si>
  <si>
    <t>於林芳</t>
  </si>
  <si>
    <t>蔡平英</t>
  </si>
  <si>
    <t>何引章</t>
  </si>
  <si>
    <t>营房/法华</t>
  </si>
  <si>
    <t xml:space="preserve"> 夹路/ 迎龙</t>
  </si>
  <si>
    <t>上海同达粮食种植专业合作社</t>
  </si>
  <si>
    <t>胡桥</t>
  </si>
  <si>
    <t>上海双琴粮食种植专业合作社</t>
  </si>
  <si>
    <t>沈伯华</t>
  </si>
  <si>
    <t>华亭</t>
  </si>
  <si>
    <t>上海曹野农业发展有限公司</t>
  </si>
  <si>
    <t>兴园</t>
  </si>
  <si>
    <t>曹春荣</t>
  </si>
  <si>
    <t>上海铮顺农业专业合作社</t>
  </si>
  <si>
    <t>上海智君水产养殖专业合作社</t>
  </si>
  <si>
    <t>许火明</t>
  </si>
  <si>
    <t>张群瑛</t>
  </si>
  <si>
    <t>迎龙</t>
  </si>
  <si>
    <t>唐忠伟</t>
  </si>
  <si>
    <t>曹忠</t>
  </si>
  <si>
    <t>武宾</t>
  </si>
  <si>
    <t>孙志江</t>
  </si>
  <si>
    <t>彭士华</t>
  </si>
  <si>
    <t>徐新財</t>
  </si>
  <si>
    <t>王玲</t>
  </si>
  <si>
    <t>周丽丽</t>
  </si>
  <si>
    <t>胡杰欢</t>
  </si>
  <si>
    <t>钟士官</t>
  </si>
  <si>
    <t>吴忠平</t>
  </si>
  <si>
    <t>翁永利</t>
  </si>
  <si>
    <t>王家圩</t>
  </si>
  <si>
    <t>张士林</t>
  </si>
  <si>
    <t>汤法龙</t>
  </si>
  <si>
    <t>汤仁辉</t>
  </si>
  <si>
    <t>姚石明</t>
  </si>
  <si>
    <t>曹卫国</t>
  </si>
  <si>
    <t>周少林</t>
  </si>
  <si>
    <t>上海王家圩粮食种植专业合作社</t>
  </si>
  <si>
    <t>上海纪梅农机服务专业合作社</t>
  </si>
  <si>
    <t>夏满意</t>
  </si>
  <si>
    <t>金佰连</t>
  </si>
  <si>
    <t>金春雷</t>
  </si>
  <si>
    <t>法华</t>
  </si>
  <si>
    <t>新寺</t>
  </si>
  <si>
    <t>徐明华</t>
  </si>
  <si>
    <t>南胜</t>
  </si>
  <si>
    <t>郁士龙</t>
  </si>
  <si>
    <t>上海裕枫粮食种植专业合作社</t>
  </si>
  <si>
    <t>临海</t>
  </si>
  <si>
    <t>干志均</t>
  </si>
  <si>
    <t>48户</t>
  </si>
  <si>
    <t>海湾旅游区</t>
  </si>
  <si>
    <t>/</t>
  </si>
  <si>
    <t>上海瀛奥粮食种植专业合作社</t>
  </si>
  <si>
    <t>1户</t>
  </si>
  <si>
    <t>合计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</si>
</sst>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_ "/>
    <numFmt numFmtId="179" formatCode="0.000_);[Red]\(0.000\)"/>
    <numFmt numFmtId="43" formatCode="_ * #,##0.00_ ;_ * \-#,##0.00_ ;_ * &quot;-&quot;??_ ;_ @_ "/>
  </numFmts>
  <fonts count="3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8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b/>
      <sz val="11"/>
      <color theme="1"/>
      <name val="仿宋"/>
      <charset val="134"/>
    </font>
    <font>
      <sz val="8"/>
      <color theme="1"/>
      <name val="仿宋"/>
      <charset val="134"/>
    </font>
    <font>
      <sz val="6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方正书宋_GBK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79995117038483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7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/>
    <xf numFmtId="0" fontId="22" fillId="0" borderId="0">
      <alignment vertical="center"/>
    </xf>
    <xf numFmtId="0" fontId="10" fillId="0" borderId="0"/>
    <xf numFmtId="0" fontId="14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1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41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43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4" fillId="21" borderId="0" applyNumberFormat="0" applyBorder="0" applyAlignment="0" applyProtection="0">
      <alignment vertical="center"/>
    </xf>
    <xf numFmtId="0" fontId="10" fillId="0" borderId="0"/>
    <xf numFmtId="0" fontId="14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26" fillId="1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2" borderId="1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9" borderId="11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0" borderId="0"/>
    <xf numFmtId="0" fontId="18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1" fillId="9" borderId="7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6" borderId="6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7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9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9" fontId="8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37">
    <cellStyle name="常规" xfId="0" builtinId="0"/>
    <cellStyle name="常规 10 4 6" xfId="1"/>
    <cellStyle name="常规 10" xfId="2"/>
    <cellStyle name="常规 3 3 2" xfId="3"/>
    <cellStyle name="常规 2 4 4" xfId="4"/>
    <cellStyle name="常规 10 4 2" xfId="5"/>
    <cellStyle name="常规 10 4 3" xfId="6"/>
    <cellStyle name="常规 2 4 5" xfId="7"/>
    <cellStyle name="常规 10 2 3 4" xfId="8"/>
    <cellStyle name="常规 2 4 6" xfId="9"/>
    <cellStyle name="常规 10 4 4" xfId="10"/>
    <cellStyle name="常规 4 2 2" xfId="11"/>
    <cellStyle name="常规 4" xfId="12"/>
    <cellStyle name="常规 3 3 3" xfId="13"/>
    <cellStyle name="常规 2 2 2 2 2 3" xfId="14"/>
    <cellStyle name="常规 4 6" xfId="15"/>
    <cellStyle name="常规 10 5" xfId="16"/>
    <cellStyle name="常规 2" xfId="17"/>
    <cellStyle name="常规 3 3 5" xfId="18"/>
    <cellStyle name="常规 10 7" xfId="19"/>
    <cellStyle name="常规 16 3 4" xfId="20"/>
    <cellStyle name="常规 10 2 3 7" xfId="21"/>
    <cellStyle name="常规 2 3 4" xfId="22"/>
    <cellStyle name="常规 3 3 4" xfId="23"/>
    <cellStyle name="常规 10 6" xfId="24"/>
    <cellStyle name="常规 3 2 6" xfId="25"/>
    <cellStyle name="常规 16 3 6" xfId="26"/>
    <cellStyle name="常规 4 4" xfId="27"/>
    <cellStyle name="常规 10 3" xfId="28"/>
    <cellStyle name="常规 2 2 2 2 2" xfId="29"/>
    <cellStyle name="常规 6" xfId="30"/>
    <cellStyle name="常规 2 2 2 2 3" xfId="31"/>
    <cellStyle name="常规 10 3 2" xfId="32"/>
    <cellStyle name="常规 7" xfId="33"/>
    <cellStyle name="常规 4 5" xfId="34"/>
    <cellStyle name="常规 10 4" xfId="35"/>
    <cellStyle name="常规 10 4 5" xfId="36"/>
    <cellStyle name="常规 10 2 2" xfId="37"/>
    <cellStyle name="常规 4 3 2" xfId="38"/>
    <cellStyle name="常规 10 2 2 3" xfId="39"/>
    <cellStyle name="常规 10 2 2 4" xfId="40"/>
    <cellStyle name="常规 20" xfId="41"/>
    <cellStyle name="常规 15" xfId="42"/>
    <cellStyle name="常规 2 2 2 2 3 2" xfId="43"/>
    <cellStyle name="常规 2 2 2 2 3 3" xfId="44"/>
    <cellStyle name="常规 21" xfId="45"/>
    <cellStyle name="常规 16" xfId="46"/>
    <cellStyle name="常规 4 3 3" xfId="47"/>
    <cellStyle name="常规 10 2 3" xfId="48"/>
    <cellStyle name="常规 2 2 5" xfId="49"/>
    <cellStyle name="常规 4 3 4" xfId="50"/>
    <cellStyle name="常规 10 2 4" xfId="51"/>
    <cellStyle name="常规 2 2 6" xfId="52"/>
    <cellStyle name="常规_Sheet1_1" xfId="53"/>
    <cellStyle name="常规 4 3 5" xfId="54"/>
    <cellStyle name="常规 10 2 5" xfId="55"/>
    <cellStyle name="常规 2 2 7" xfId="56"/>
    <cellStyle name="常规 4 3 6" xfId="57"/>
    <cellStyle name="常规 10 2 6" xfId="58"/>
    <cellStyle name="常规 10 2 2 2" xfId="59"/>
    <cellStyle name="常规 2 2 2 2 4" xfId="60"/>
    <cellStyle name="常规 8" xfId="61"/>
    <cellStyle name="常规 10 3 3" xfId="62"/>
    <cellStyle name="常规 2 3 5" xfId="63"/>
    <cellStyle name="强调文字颜色 1" xfId="64" builtinId="29"/>
    <cellStyle name="常规 10 3 6" xfId="65"/>
    <cellStyle name="常规 10 2 3 2" xfId="66"/>
    <cellStyle name="强调文字颜色 2" xfId="67" builtinId="33"/>
    <cellStyle name="常规 10 3 7" xfId="68"/>
    <cellStyle name="常规 10 2 3 3" xfId="69"/>
    <cellStyle name="常规 10 4 7" xfId="70"/>
    <cellStyle name="常规 10 2" xfId="71"/>
    <cellStyle name="常规 4 3" xfId="72"/>
    <cellStyle name="常规 16 3 5" xfId="73"/>
    <cellStyle name="常规 3 2 5" xfId="74"/>
    <cellStyle name="常规 11" xfId="75"/>
    <cellStyle name="常规 12" xfId="76"/>
    <cellStyle name="常规 2 2 4" xfId="77"/>
    <cellStyle name="常规 10 2 2 7" xfId="78"/>
    <cellStyle name="常规 16 3" xfId="79"/>
    <cellStyle name="常规_Sheet1_表五_2 2" xfId="80"/>
    <cellStyle name="常规 3 2" xfId="81"/>
    <cellStyle name="40% - 强调文字颜色 3" xfId="82" builtinId="39"/>
    <cellStyle name="常规 16 3 2 5 2" xfId="83"/>
    <cellStyle name="常规 16 3 2 2" xfId="84"/>
    <cellStyle name="常规 16 3 2 2 2" xfId="85"/>
    <cellStyle name="常规 16 3 2 5 2 2" xfId="86"/>
    <cellStyle name="常规 3 3" xfId="87"/>
    <cellStyle name="汇总" xfId="88" builtinId="25"/>
    <cellStyle name="常规 16 3 2 2 3" xfId="89"/>
    <cellStyle name="常规 16 3 2 5 2 3" xfId="90"/>
    <cellStyle name="常规 3 4" xfId="91"/>
    <cellStyle name="常规 16 3 2 2 4" xfId="92"/>
    <cellStyle name="常规 16 3 2 5 2 4" xfId="93"/>
    <cellStyle name="常规 3 5" xfId="94"/>
    <cellStyle name="常规 16 3 2 2 5" xfId="95"/>
    <cellStyle name="常规 16 3 2 5 2 5" xfId="96"/>
    <cellStyle name="常规 3 6" xfId="97"/>
    <cellStyle name="常规 16 3 2 5 2 6" xfId="98"/>
    <cellStyle name="常规 16 3 2 2 6" xfId="99"/>
    <cellStyle name="常规 16 3 2 5 2 7" xfId="100"/>
    <cellStyle name="常规 16 3 2 2 7" xfId="101"/>
    <cellStyle name="40% - 强调文字颜色 4" xfId="102" builtinId="43"/>
    <cellStyle name="常规 16 3 2 5 3" xfId="103"/>
    <cellStyle name="常规 3 2 7" xfId="104"/>
    <cellStyle name="常规 16 3 2 5 3 2" xfId="105"/>
    <cellStyle name="千位分隔[0]" xfId="106" builtinId="6"/>
    <cellStyle name="常规 16 3 2 5 3 3" xfId="107"/>
    <cellStyle name="常规 16 3 2 5 3 4" xfId="108"/>
    <cellStyle name="常规 16 3 2 5 3 5" xfId="109"/>
    <cellStyle name="千位分隔" xfId="110" builtinId="3"/>
    <cellStyle name="常规 16 3 2 5 3 6" xfId="111"/>
    <cellStyle name="常规 16 3 2 5 3 7" xfId="112"/>
    <cellStyle name="40% - 强调文字颜色 5" xfId="113" builtinId="47"/>
    <cellStyle name="常规 16 3 2 5 4" xfId="114"/>
    <cellStyle name="40% - 强调文字颜色 6" xfId="115" builtinId="51"/>
    <cellStyle name="常规 16 3 2" xfId="116"/>
    <cellStyle name="常规 16 3 2 5 5" xfId="117"/>
    <cellStyle name="常规 16 3 2 5" xfId="118"/>
    <cellStyle name="常规 16 3 3" xfId="119"/>
    <cellStyle name="常规 16 3 2 5 6" xfId="120"/>
    <cellStyle name="常规 2 2 2 2 3 4" xfId="121"/>
    <cellStyle name="常规 22" xfId="122"/>
    <cellStyle name="常规 17" xfId="123"/>
    <cellStyle name="检查单元格" xfId="124" builtinId="23"/>
    <cellStyle name="常规 18" xfId="125"/>
    <cellStyle name="常规 23" xfId="126"/>
    <cellStyle name="常规 3 2 2" xfId="127"/>
    <cellStyle name="常规 2 2 2 2 3 5" xfId="128"/>
    <cellStyle name="常规 2 3 2" xfId="129"/>
    <cellStyle name="常规 10 2 3 5" xfId="130"/>
    <cellStyle name="常规 2 3 3" xfId="131"/>
    <cellStyle name="常规 10 2 3 6" xfId="132"/>
    <cellStyle name="常规 3 2 3" xfId="133"/>
    <cellStyle name="常规 2 2 2 2 3 6" xfId="134"/>
    <cellStyle name="常规 24" xfId="135"/>
    <cellStyle name="常规 19" xfId="136"/>
    <cellStyle name="常规 2 2 2" xfId="137"/>
    <cellStyle name="常规 10 2 2 5" xfId="138"/>
    <cellStyle name="常规 2 2 2 2 2 4" xfId="139"/>
    <cellStyle name="常规 3 2 4" xfId="140"/>
    <cellStyle name="常规 2 2 2 2 3 7" xfId="141"/>
    <cellStyle name="常规 25" xfId="142"/>
    <cellStyle name="好" xfId="143" builtinId="26"/>
    <cellStyle name="常规 2 3 6" xfId="144"/>
    <cellStyle name="常规 10 3 4" xfId="145"/>
    <cellStyle name="常规 2 2 2 2 5" xfId="146"/>
    <cellStyle name="常规 9" xfId="147"/>
    <cellStyle name="常规 2 3 7" xfId="148"/>
    <cellStyle name="常规 2 2 2 2 6" xfId="149"/>
    <cellStyle name="常规 10 3 5" xfId="150"/>
    <cellStyle name="链接单元格" xfId="151" builtinId="24"/>
    <cellStyle name="常规 2 2 3" xfId="152"/>
    <cellStyle name="常规 10 2 2 6" xfId="153"/>
    <cellStyle name="常规 26" xfId="154"/>
    <cellStyle name="常规 31" xfId="155"/>
    <cellStyle name="常规 2 2 2 2 2 6" xfId="156"/>
    <cellStyle name="常规 27" xfId="157"/>
    <cellStyle name="常规 3 3 6" xfId="158"/>
    <cellStyle name="常规 4 2 3" xfId="159"/>
    <cellStyle name="常规 4 3 7" xfId="160"/>
    <cellStyle name="常规 5" xfId="161"/>
    <cellStyle name="常规 2 2 2 2 2 7" xfId="162"/>
    <cellStyle name="常规 3 3 7" xfId="163"/>
    <cellStyle name="60% - 强调文字颜色 1" xfId="164" builtinId="32"/>
    <cellStyle name="常规 28" xfId="165"/>
    <cellStyle name="常规 33" xfId="166"/>
    <cellStyle name="常规 13" xfId="167"/>
    <cellStyle name="常规 16_表五 2" xfId="168"/>
    <cellStyle name="已访问的超链接" xfId="169" builtinId="9"/>
    <cellStyle name="常规 14" xfId="170"/>
    <cellStyle name="常规 16_表五 3" xfId="171"/>
    <cellStyle name="差" xfId="172" builtinId="27"/>
    <cellStyle name="常规 16 3 7" xfId="173"/>
    <cellStyle name="常规 4 2" xfId="174"/>
    <cellStyle name="常规 69" xfId="175"/>
    <cellStyle name="常规 74" xfId="176"/>
    <cellStyle name="常规 76" xfId="177"/>
    <cellStyle name="60% - 强调文字颜色 6" xfId="178" builtinId="52"/>
    <cellStyle name="20% - 强调文字颜色 4" xfId="179" builtinId="42"/>
    <cellStyle name="强调文字颜色 4" xfId="180" builtinId="41"/>
    <cellStyle name="常规 4 2 6" xfId="181"/>
    <cellStyle name="常规 65" xfId="182"/>
    <cellStyle name="常规 70" xfId="183"/>
    <cellStyle name="60% - 强调文字颜色 3" xfId="184" builtinId="40"/>
    <cellStyle name="常规 2 2 2 2" xfId="185"/>
    <cellStyle name="输入" xfId="186" builtinId="20"/>
    <cellStyle name="强调文字颜色 3" xfId="187" builtinId="37"/>
    <cellStyle name="20% - 强调文字颜色 3" xfId="188" builtinId="38"/>
    <cellStyle name="适中" xfId="189" builtinId="28"/>
    <cellStyle name="货币" xfId="190" builtinId="4"/>
    <cellStyle name="常规 2 4 2" xfId="191"/>
    <cellStyle name="百分比" xfId="192" builtinId="5"/>
    <cellStyle name="60% - 强调文字颜色 2" xfId="193" builtinId="36"/>
    <cellStyle name="60% - 强调文字颜色 5" xfId="194" builtinId="48"/>
    <cellStyle name="40% - 强调文字颜色 2" xfId="195" builtinId="35"/>
    <cellStyle name="60% - 强调文字颜色 4" xfId="196" builtinId="44"/>
    <cellStyle name="常规 2 2" xfId="197"/>
    <cellStyle name="计算" xfId="198" builtinId="22"/>
    <cellStyle name="40% - 强调文字颜色 1" xfId="199" builtinId="31"/>
    <cellStyle name="常规_Sheet1_表五_2" xfId="200"/>
    <cellStyle name="常规 3" xfId="201"/>
    <cellStyle name="标题 3" xfId="202" builtinId="18"/>
    <cellStyle name="常规 2 4 7" xfId="203"/>
    <cellStyle name="输出" xfId="204" builtinId="21"/>
    <cellStyle name="20% - 强调文字颜色 5" xfId="205" builtinId="46"/>
    <cellStyle name="常规 2 2 2 2 2 2" xfId="206"/>
    <cellStyle name="20% - 强调文字颜色 1" xfId="207" builtinId="30"/>
    <cellStyle name="常规 84" xfId="208"/>
    <cellStyle name="常规 79" xfId="209"/>
    <cellStyle name="标题 1" xfId="210" builtinId="16"/>
    <cellStyle name="常规 77" xfId="211"/>
    <cellStyle name="解释性文本" xfId="212" builtinId="53"/>
    <cellStyle name="20% - 强调文字颜色 2" xfId="213" builtinId="34"/>
    <cellStyle name="标题 4" xfId="214" builtinId="19"/>
    <cellStyle name="货币[0]" xfId="215" builtinId="7"/>
    <cellStyle name="常规 4 2 7" xfId="216"/>
    <cellStyle name="常规 71" xfId="217"/>
    <cellStyle name="标题" xfId="218" builtinId="15"/>
    <cellStyle name="常规 4 2 5" xfId="219"/>
    <cellStyle name="常规 83" xfId="220"/>
    <cellStyle name="警告文本" xfId="221" builtinId="11"/>
    <cellStyle name="常规 2 4 3" xfId="222"/>
    <cellStyle name="常规 2 2 2 2 2 5" xfId="223"/>
    <cellStyle name="注释" xfId="224" builtinId="10"/>
    <cellStyle name="20% - 强调文字颜色 6" xfId="225" builtinId="50"/>
    <cellStyle name="强调文字颜色 5" xfId="226" builtinId="45"/>
    <cellStyle name="常规 2 4" xfId="227"/>
    <cellStyle name="常规 68" xfId="228"/>
    <cellStyle name="强调文字颜色 6" xfId="229" builtinId="49"/>
    <cellStyle name="超链接" xfId="230" builtinId="8"/>
    <cellStyle name="标题 2" xfId="231" builtinId="17"/>
    <cellStyle name="常规 2 3" xfId="232"/>
    <cellStyle name="常规 72" xfId="233"/>
    <cellStyle name="常规 67" xfId="234"/>
    <cellStyle name="常规 86" xfId="235"/>
    <cellStyle name="常规 4 2 4" xfId="236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5"/>
  <sheetViews>
    <sheetView tabSelected="1" topLeftCell="A384" workbookViewId="0">
      <selection activeCell="G405" sqref="G405"/>
    </sheetView>
  </sheetViews>
  <sheetFormatPr defaultColWidth="9" defaultRowHeight="15"/>
  <cols>
    <col min="1" max="1" width="15.7466666666667" style="2" customWidth="1"/>
    <col min="2" max="2" width="14.7866666666667" style="2" customWidth="1"/>
    <col min="3" max="3" width="32.1533333333333" style="3" customWidth="1"/>
    <col min="4" max="4" width="14.6666666666667" style="2" customWidth="1"/>
    <col min="5" max="5" width="12.7866666666667" style="4" customWidth="1"/>
    <col min="6" max="6" width="15.14" style="5" customWidth="1"/>
    <col min="7" max="7" width="13.0333333333333" style="4" customWidth="1"/>
    <col min="8" max="8" width="13.4533333333333" style="5" customWidth="1"/>
    <col min="9" max="9" width="23.4066666666667" style="5" customWidth="1"/>
    <col min="10" max="10" width="10.3" style="6"/>
    <col min="11" max="16384" width="9" style="6"/>
  </cols>
  <sheetData>
    <row r="1" ht="22.5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14" customHeight="1" spans="1:9">
      <c r="A2" s="7"/>
      <c r="B2" s="7"/>
      <c r="C2" s="7"/>
      <c r="D2" s="7"/>
      <c r="E2" s="7"/>
      <c r="F2" s="7"/>
      <c r="G2" s="7"/>
      <c r="H2" s="7"/>
      <c r="I2" s="7"/>
    </row>
    <row r="3" ht="26" customHeight="1" spans="5:9">
      <c r="E3" s="19" t="s">
        <v>1</v>
      </c>
      <c r="F3" s="19"/>
      <c r="G3" s="19"/>
      <c r="H3" s="19"/>
      <c r="I3" s="19"/>
    </row>
    <row r="4" ht="20.1" customHeight="1" spans="1: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/>
      <c r="G4" s="8" t="s">
        <v>7</v>
      </c>
      <c r="H4" s="8"/>
      <c r="I4" s="21" t="s">
        <v>8</v>
      </c>
    </row>
    <row r="5" ht="31.5" customHeight="1" spans="1:9">
      <c r="A5" s="8"/>
      <c r="B5" s="8"/>
      <c r="C5" s="8"/>
      <c r="D5" s="8"/>
      <c r="E5" s="20" t="s">
        <v>9</v>
      </c>
      <c r="F5" s="21" t="s">
        <v>10</v>
      </c>
      <c r="G5" s="20" t="s">
        <v>9</v>
      </c>
      <c r="H5" s="21" t="s">
        <v>10</v>
      </c>
      <c r="I5" s="21"/>
    </row>
    <row r="6" ht="24" customHeight="1" spans="1:9">
      <c r="A6" s="9" t="s">
        <v>11</v>
      </c>
      <c r="B6" s="9" t="s">
        <v>12</v>
      </c>
      <c r="C6" s="8" t="s">
        <v>13</v>
      </c>
      <c r="D6" s="10">
        <v>828.9</v>
      </c>
      <c r="E6" s="22"/>
      <c r="F6" s="23"/>
      <c r="G6" s="22">
        <v>20</v>
      </c>
      <c r="H6" s="23">
        <f>G6*1500</f>
        <v>30000</v>
      </c>
      <c r="I6" s="23">
        <f>F6+H6</f>
        <v>30000</v>
      </c>
    </row>
    <row r="7" ht="24" customHeight="1" spans="1:9">
      <c r="A7" s="9" t="s">
        <v>11</v>
      </c>
      <c r="B7" s="9" t="s">
        <v>14</v>
      </c>
      <c r="C7" s="8" t="s">
        <v>15</v>
      </c>
      <c r="D7" s="10">
        <v>169.78</v>
      </c>
      <c r="E7" s="22">
        <v>6</v>
      </c>
      <c r="F7" s="23">
        <f t="shared" ref="F6:F27" si="0">E7*500</f>
        <v>3000</v>
      </c>
      <c r="G7" s="22">
        <v>2.5</v>
      </c>
      <c r="H7" s="23">
        <f t="shared" ref="H6:H27" si="1">G7*1500</f>
        <v>3750</v>
      </c>
      <c r="I7" s="23">
        <f t="shared" ref="I7:I27" si="2">F7+H7</f>
        <v>6750</v>
      </c>
    </row>
    <row r="8" ht="24" customHeight="1" spans="1:9">
      <c r="A8" s="9" t="s">
        <v>11</v>
      </c>
      <c r="B8" s="9" t="s">
        <v>14</v>
      </c>
      <c r="C8" s="8" t="s">
        <v>16</v>
      </c>
      <c r="D8" s="10">
        <v>199.8</v>
      </c>
      <c r="E8" s="22">
        <v>7</v>
      </c>
      <c r="F8" s="23">
        <f t="shared" si="0"/>
        <v>3500</v>
      </c>
      <c r="G8" s="22">
        <v>2.5</v>
      </c>
      <c r="H8" s="23">
        <f t="shared" si="1"/>
        <v>3750</v>
      </c>
      <c r="I8" s="23">
        <f t="shared" si="2"/>
        <v>7250</v>
      </c>
    </row>
    <row r="9" ht="24" customHeight="1" spans="1:9">
      <c r="A9" s="9" t="s">
        <v>11</v>
      </c>
      <c r="B9" s="9" t="s">
        <v>14</v>
      </c>
      <c r="C9" s="8" t="s">
        <v>17</v>
      </c>
      <c r="D9" s="10">
        <v>200</v>
      </c>
      <c r="E9" s="22">
        <v>7</v>
      </c>
      <c r="F9" s="23">
        <f t="shared" si="0"/>
        <v>3500</v>
      </c>
      <c r="G9" s="22">
        <v>2.5</v>
      </c>
      <c r="H9" s="23">
        <f t="shared" si="1"/>
        <v>3750</v>
      </c>
      <c r="I9" s="23">
        <f t="shared" si="2"/>
        <v>7250</v>
      </c>
    </row>
    <row r="10" ht="24" customHeight="1" spans="1:9">
      <c r="A10" s="9" t="s">
        <v>11</v>
      </c>
      <c r="B10" s="9" t="s">
        <v>14</v>
      </c>
      <c r="C10" s="8" t="s">
        <v>18</v>
      </c>
      <c r="D10" s="10">
        <v>199.64</v>
      </c>
      <c r="E10" s="22">
        <v>6.5</v>
      </c>
      <c r="F10" s="23">
        <f t="shared" si="0"/>
        <v>3250</v>
      </c>
      <c r="G10" s="22"/>
      <c r="H10" s="23"/>
      <c r="I10" s="23">
        <f t="shared" si="2"/>
        <v>3250</v>
      </c>
    </row>
    <row r="11" ht="24" customHeight="1" spans="1:9">
      <c r="A11" s="9" t="s">
        <v>11</v>
      </c>
      <c r="B11" s="9" t="s">
        <v>14</v>
      </c>
      <c r="C11" s="8" t="s">
        <v>19</v>
      </c>
      <c r="D11" s="10">
        <v>165.9</v>
      </c>
      <c r="E11" s="22">
        <v>5</v>
      </c>
      <c r="F11" s="23">
        <f t="shared" si="0"/>
        <v>2500</v>
      </c>
      <c r="G11" s="22"/>
      <c r="H11" s="23"/>
      <c r="I11" s="23">
        <f t="shared" si="2"/>
        <v>2500</v>
      </c>
    </row>
    <row r="12" ht="24" customHeight="1" spans="1:9">
      <c r="A12" s="9" t="s">
        <v>11</v>
      </c>
      <c r="B12" s="9" t="s">
        <v>14</v>
      </c>
      <c r="C12" s="8" t="s">
        <v>20</v>
      </c>
      <c r="D12" s="10">
        <v>188.36</v>
      </c>
      <c r="E12" s="22">
        <v>5</v>
      </c>
      <c r="F12" s="23">
        <f t="shared" si="0"/>
        <v>2500</v>
      </c>
      <c r="G12" s="22">
        <v>3</v>
      </c>
      <c r="H12" s="23">
        <f t="shared" si="1"/>
        <v>4500</v>
      </c>
      <c r="I12" s="23">
        <f t="shared" si="2"/>
        <v>7000</v>
      </c>
    </row>
    <row r="13" ht="24" customHeight="1" spans="1:9">
      <c r="A13" s="9" t="s">
        <v>11</v>
      </c>
      <c r="B13" s="9" t="s">
        <v>14</v>
      </c>
      <c r="C13" s="8" t="s">
        <v>21</v>
      </c>
      <c r="D13" s="10">
        <v>169.12</v>
      </c>
      <c r="E13" s="22">
        <v>5</v>
      </c>
      <c r="F13" s="23">
        <f t="shared" si="0"/>
        <v>2500</v>
      </c>
      <c r="G13" s="22">
        <v>2</v>
      </c>
      <c r="H13" s="23">
        <f t="shared" si="1"/>
        <v>3000</v>
      </c>
      <c r="I13" s="23">
        <f t="shared" si="2"/>
        <v>5500</v>
      </c>
    </row>
    <row r="14" ht="24" customHeight="1" spans="1:9">
      <c r="A14" s="9" t="s">
        <v>11</v>
      </c>
      <c r="B14" s="9" t="s">
        <v>14</v>
      </c>
      <c r="C14" s="8" t="s">
        <v>22</v>
      </c>
      <c r="D14" s="10">
        <v>108.74</v>
      </c>
      <c r="E14" s="22">
        <v>3</v>
      </c>
      <c r="F14" s="23">
        <f t="shared" si="0"/>
        <v>1500</v>
      </c>
      <c r="G14" s="22">
        <v>2</v>
      </c>
      <c r="H14" s="23">
        <f t="shared" si="1"/>
        <v>3000</v>
      </c>
      <c r="I14" s="23">
        <f t="shared" si="2"/>
        <v>4500</v>
      </c>
    </row>
    <row r="15" ht="24" customHeight="1" spans="1:9">
      <c r="A15" s="9" t="s">
        <v>11</v>
      </c>
      <c r="B15" s="9" t="s">
        <v>14</v>
      </c>
      <c r="C15" s="8" t="s">
        <v>23</v>
      </c>
      <c r="D15" s="10">
        <v>108.8</v>
      </c>
      <c r="E15" s="22">
        <v>3</v>
      </c>
      <c r="F15" s="23">
        <f t="shared" si="0"/>
        <v>1500</v>
      </c>
      <c r="G15" s="22">
        <v>1.5</v>
      </c>
      <c r="H15" s="23">
        <f t="shared" si="1"/>
        <v>2250</v>
      </c>
      <c r="I15" s="23">
        <f t="shared" si="2"/>
        <v>3750</v>
      </c>
    </row>
    <row r="16" ht="24" customHeight="1" spans="1:9">
      <c r="A16" s="9" t="s">
        <v>11</v>
      </c>
      <c r="B16" s="9" t="s">
        <v>14</v>
      </c>
      <c r="C16" s="8" t="s">
        <v>24</v>
      </c>
      <c r="D16" s="10">
        <v>133.63</v>
      </c>
      <c r="E16" s="22">
        <v>4.5</v>
      </c>
      <c r="F16" s="23">
        <f t="shared" si="0"/>
        <v>2250</v>
      </c>
      <c r="G16" s="22"/>
      <c r="H16" s="23"/>
      <c r="I16" s="23">
        <f t="shared" si="2"/>
        <v>2250</v>
      </c>
    </row>
    <row r="17" ht="24" customHeight="1" spans="1:9">
      <c r="A17" s="9" t="s">
        <v>11</v>
      </c>
      <c r="B17" s="9" t="s">
        <v>14</v>
      </c>
      <c r="C17" s="8" t="s">
        <v>25</v>
      </c>
      <c r="D17" s="10">
        <v>100</v>
      </c>
      <c r="E17" s="22">
        <v>5</v>
      </c>
      <c r="F17" s="23">
        <f t="shared" si="0"/>
        <v>2500</v>
      </c>
      <c r="G17" s="22"/>
      <c r="H17" s="23"/>
      <c r="I17" s="23">
        <f t="shared" si="2"/>
        <v>2500</v>
      </c>
    </row>
    <row r="18" ht="24" customHeight="1" spans="1:9">
      <c r="A18" s="9" t="s">
        <v>11</v>
      </c>
      <c r="B18" s="9" t="s">
        <v>26</v>
      </c>
      <c r="C18" s="8" t="s">
        <v>27</v>
      </c>
      <c r="D18" s="10">
        <v>176</v>
      </c>
      <c r="E18" s="22">
        <v>8.5</v>
      </c>
      <c r="F18" s="23">
        <f t="shared" si="0"/>
        <v>4250</v>
      </c>
      <c r="G18" s="22"/>
      <c r="H18" s="23"/>
      <c r="I18" s="23">
        <f t="shared" si="2"/>
        <v>4250</v>
      </c>
    </row>
    <row r="19" ht="24" customHeight="1" spans="1:10">
      <c r="A19" s="9" t="s">
        <v>11</v>
      </c>
      <c r="B19" s="9" t="s">
        <v>26</v>
      </c>
      <c r="C19" s="8" t="s">
        <v>28</v>
      </c>
      <c r="D19" s="10">
        <v>185.9</v>
      </c>
      <c r="E19" s="22">
        <v>4</v>
      </c>
      <c r="F19" s="23">
        <f t="shared" si="0"/>
        <v>2000</v>
      </c>
      <c r="G19" s="22">
        <v>1.5</v>
      </c>
      <c r="H19" s="23">
        <f>G19*1500</f>
        <v>2250</v>
      </c>
      <c r="I19" s="23">
        <f t="shared" si="2"/>
        <v>4250</v>
      </c>
      <c r="J19" s="6">
        <f>+I389</f>
        <v>0</v>
      </c>
    </row>
    <row r="20" ht="24" customHeight="1" spans="1:9">
      <c r="A20" s="9" t="s">
        <v>11</v>
      </c>
      <c r="B20" s="9" t="s">
        <v>26</v>
      </c>
      <c r="C20" s="8" t="s">
        <v>29</v>
      </c>
      <c r="D20" s="10">
        <v>103.7</v>
      </c>
      <c r="E20" s="22">
        <v>1</v>
      </c>
      <c r="F20" s="23">
        <f t="shared" si="0"/>
        <v>500</v>
      </c>
      <c r="G20" s="22">
        <v>1</v>
      </c>
      <c r="H20" s="23">
        <f>G20*1500</f>
        <v>1500</v>
      </c>
      <c r="I20" s="23">
        <f t="shared" si="2"/>
        <v>2000</v>
      </c>
    </row>
    <row r="21" ht="24" customHeight="1" spans="1:9">
      <c r="A21" s="9" t="s">
        <v>11</v>
      </c>
      <c r="B21" s="9" t="s">
        <v>26</v>
      </c>
      <c r="C21" s="8" t="s">
        <v>30</v>
      </c>
      <c r="D21" s="10">
        <v>112.93</v>
      </c>
      <c r="E21" s="22">
        <v>3.5</v>
      </c>
      <c r="F21" s="23">
        <f t="shared" si="0"/>
        <v>1750</v>
      </c>
      <c r="G21" s="22">
        <v>1</v>
      </c>
      <c r="H21" s="23">
        <f>G21*1500</f>
        <v>1500</v>
      </c>
      <c r="I21" s="23">
        <f t="shared" si="2"/>
        <v>3250</v>
      </c>
    </row>
    <row r="22" ht="24" customHeight="1" spans="1:9">
      <c r="A22" s="9" t="s">
        <v>11</v>
      </c>
      <c r="B22" s="9" t="s">
        <v>31</v>
      </c>
      <c r="C22" s="8" t="s">
        <v>32</v>
      </c>
      <c r="D22" s="10">
        <v>186</v>
      </c>
      <c r="E22" s="22"/>
      <c r="F22" s="23"/>
      <c r="G22" s="22">
        <v>3</v>
      </c>
      <c r="H22" s="23">
        <f>G22*1500</f>
        <v>4500</v>
      </c>
      <c r="I22" s="23">
        <f t="shared" si="2"/>
        <v>4500</v>
      </c>
    </row>
    <row r="23" ht="24" customHeight="1" spans="1:9">
      <c r="A23" s="9" t="s">
        <v>11</v>
      </c>
      <c r="B23" s="9" t="s">
        <v>31</v>
      </c>
      <c r="C23" s="8" t="s">
        <v>33</v>
      </c>
      <c r="D23" s="10">
        <v>119.2</v>
      </c>
      <c r="E23" s="22">
        <v>5</v>
      </c>
      <c r="F23" s="23">
        <f>E23*500</f>
        <v>2500</v>
      </c>
      <c r="G23" s="22"/>
      <c r="H23" s="23"/>
      <c r="I23" s="23">
        <f t="shared" si="2"/>
        <v>2500</v>
      </c>
    </row>
    <row r="24" ht="24" customHeight="1" spans="1:9">
      <c r="A24" s="9" t="s">
        <v>11</v>
      </c>
      <c r="B24" s="9" t="s">
        <v>34</v>
      </c>
      <c r="C24" s="8" t="s">
        <v>35</v>
      </c>
      <c r="D24" s="10">
        <v>136</v>
      </c>
      <c r="E24" s="22"/>
      <c r="F24" s="23"/>
      <c r="G24" s="22">
        <v>3</v>
      </c>
      <c r="H24" s="23">
        <f>G24*1500</f>
        <v>4500</v>
      </c>
      <c r="I24" s="23">
        <f t="shared" si="2"/>
        <v>4500</v>
      </c>
    </row>
    <row r="25" ht="24" customHeight="1" spans="1:9">
      <c r="A25" s="9" t="s">
        <v>11</v>
      </c>
      <c r="B25" s="9" t="s">
        <v>36</v>
      </c>
      <c r="C25" s="8" t="s">
        <v>37</v>
      </c>
      <c r="D25" s="10">
        <v>130</v>
      </c>
      <c r="E25" s="22">
        <v>6</v>
      </c>
      <c r="F25" s="23">
        <f>E25*500</f>
        <v>3000</v>
      </c>
      <c r="G25" s="22"/>
      <c r="H25" s="23"/>
      <c r="I25" s="23">
        <f t="shared" si="2"/>
        <v>3000</v>
      </c>
    </row>
    <row r="26" s="1" customFormat="1" ht="24" customHeight="1" spans="1:9">
      <c r="A26" s="11" t="s">
        <v>38</v>
      </c>
      <c r="B26" s="11"/>
      <c r="C26" s="12" t="s">
        <v>39</v>
      </c>
      <c r="D26" s="13">
        <f t="shared" ref="D26:I26" si="3">SUM(D6:D25)</f>
        <v>3722.4</v>
      </c>
      <c r="E26" s="24">
        <f t="shared" si="3"/>
        <v>85</v>
      </c>
      <c r="F26" s="25">
        <f t="shared" si="3"/>
        <v>42500</v>
      </c>
      <c r="G26" s="24">
        <f t="shared" si="3"/>
        <v>45.5</v>
      </c>
      <c r="H26" s="26">
        <f t="shared" si="3"/>
        <v>68250</v>
      </c>
      <c r="I26" s="26">
        <f t="shared" si="3"/>
        <v>110750</v>
      </c>
    </row>
    <row r="27" ht="24" customHeight="1" spans="1:9">
      <c r="A27" s="14" t="s">
        <v>40</v>
      </c>
      <c r="B27" s="15" t="s">
        <v>41</v>
      </c>
      <c r="C27" s="16" t="s">
        <v>42</v>
      </c>
      <c r="D27" s="10">
        <v>877.7</v>
      </c>
      <c r="E27" s="22">
        <v>20</v>
      </c>
      <c r="F27" s="23">
        <f t="shared" ref="F27:F29" si="4">E27*500</f>
        <v>10000</v>
      </c>
      <c r="G27" s="22">
        <v>18</v>
      </c>
      <c r="H27" s="23">
        <f t="shared" ref="H27:H30" si="5">G27*1500</f>
        <v>27000</v>
      </c>
      <c r="I27" s="23">
        <f>F27+H27</f>
        <v>37000</v>
      </c>
    </row>
    <row r="28" ht="24" customHeight="1" spans="1:9">
      <c r="A28" s="14" t="s">
        <v>40</v>
      </c>
      <c r="B28" s="15" t="s">
        <v>41</v>
      </c>
      <c r="C28" s="10" t="s">
        <v>43</v>
      </c>
      <c r="D28" s="10">
        <v>106.9</v>
      </c>
      <c r="E28" s="22">
        <v>2.6</v>
      </c>
      <c r="F28" s="23">
        <f t="shared" si="4"/>
        <v>1300</v>
      </c>
      <c r="G28" s="22">
        <v>2</v>
      </c>
      <c r="H28" s="23">
        <f t="shared" si="5"/>
        <v>3000</v>
      </c>
      <c r="I28" s="23">
        <f t="shared" ref="I28:I55" si="6">F28+H28</f>
        <v>4300</v>
      </c>
    </row>
    <row r="29" ht="24" customHeight="1" spans="1:9">
      <c r="A29" s="14" t="s">
        <v>40</v>
      </c>
      <c r="B29" s="15" t="s">
        <v>41</v>
      </c>
      <c r="C29" s="10" t="s">
        <v>44</v>
      </c>
      <c r="D29" s="10">
        <v>110</v>
      </c>
      <c r="E29" s="22">
        <v>2.7</v>
      </c>
      <c r="F29" s="23">
        <f t="shared" si="4"/>
        <v>1350</v>
      </c>
      <c r="G29" s="22">
        <v>2</v>
      </c>
      <c r="H29" s="23">
        <f t="shared" si="5"/>
        <v>3000</v>
      </c>
      <c r="I29" s="23">
        <f t="shared" si="6"/>
        <v>4350</v>
      </c>
    </row>
    <row r="30" ht="24" customHeight="1" spans="1:9">
      <c r="A30" s="14" t="s">
        <v>40</v>
      </c>
      <c r="B30" s="15" t="s">
        <v>45</v>
      </c>
      <c r="C30" s="8" t="s">
        <v>46</v>
      </c>
      <c r="D30" s="10">
        <v>334</v>
      </c>
      <c r="E30" s="22"/>
      <c r="F30" s="23"/>
      <c r="G30" s="22">
        <v>13.2</v>
      </c>
      <c r="H30" s="23">
        <f t="shared" si="5"/>
        <v>19800</v>
      </c>
      <c r="I30" s="23">
        <f t="shared" si="6"/>
        <v>19800</v>
      </c>
    </row>
    <row r="31" ht="24" customHeight="1" spans="1:9">
      <c r="A31" s="14" t="s">
        <v>40</v>
      </c>
      <c r="B31" s="15" t="s">
        <v>45</v>
      </c>
      <c r="C31" s="8" t="s">
        <v>47</v>
      </c>
      <c r="D31" s="10">
        <v>171</v>
      </c>
      <c r="E31" s="22">
        <v>8</v>
      </c>
      <c r="F31" s="23">
        <f t="shared" ref="F31:F34" si="7">E31*500</f>
        <v>4000</v>
      </c>
      <c r="G31" s="22"/>
      <c r="H31" s="23"/>
      <c r="I31" s="23">
        <f t="shared" si="6"/>
        <v>4000</v>
      </c>
    </row>
    <row r="32" ht="24" customHeight="1" spans="1:9">
      <c r="A32" s="14" t="s">
        <v>40</v>
      </c>
      <c r="B32" s="15" t="s">
        <v>48</v>
      </c>
      <c r="C32" s="17" t="s">
        <v>49</v>
      </c>
      <c r="D32" s="17">
        <v>172.9</v>
      </c>
      <c r="E32" s="22"/>
      <c r="F32" s="23"/>
      <c r="G32" s="22">
        <v>2</v>
      </c>
      <c r="H32" s="23">
        <f t="shared" ref="H32:H35" si="8">G32*1500</f>
        <v>3000</v>
      </c>
      <c r="I32" s="23">
        <f t="shared" si="6"/>
        <v>3000</v>
      </c>
    </row>
    <row r="33" ht="24" customHeight="1" spans="1:9">
      <c r="A33" s="14" t="s">
        <v>40</v>
      </c>
      <c r="B33" s="15" t="s">
        <v>48</v>
      </c>
      <c r="C33" s="17" t="s">
        <v>50</v>
      </c>
      <c r="D33" s="17">
        <v>235.5</v>
      </c>
      <c r="E33" s="22">
        <v>11</v>
      </c>
      <c r="F33" s="23">
        <f t="shared" si="7"/>
        <v>5500</v>
      </c>
      <c r="G33" s="22">
        <v>5</v>
      </c>
      <c r="H33" s="23">
        <f t="shared" si="8"/>
        <v>7500</v>
      </c>
      <c r="I33" s="23">
        <f t="shared" si="6"/>
        <v>13000</v>
      </c>
    </row>
    <row r="34" ht="24" customHeight="1" spans="1:9">
      <c r="A34" s="14" t="s">
        <v>40</v>
      </c>
      <c r="B34" s="15" t="s">
        <v>48</v>
      </c>
      <c r="C34" s="17" t="s">
        <v>51</v>
      </c>
      <c r="D34" s="17">
        <v>152.2</v>
      </c>
      <c r="E34" s="22">
        <v>7</v>
      </c>
      <c r="F34" s="23">
        <f t="shared" si="7"/>
        <v>3500</v>
      </c>
      <c r="G34" s="22"/>
      <c r="H34" s="23"/>
      <c r="I34" s="23">
        <f t="shared" si="6"/>
        <v>3500</v>
      </c>
    </row>
    <row r="35" ht="24" customHeight="1" spans="1:9">
      <c r="A35" s="14" t="s">
        <v>40</v>
      </c>
      <c r="B35" s="15" t="s">
        <v>48</v>
      </c>
      <c r="C35" s="17" t="s">
        <v>52</v>
      </c>
      <c r="D35" s="17">
        <v>100.5</v>
      </c>
      <c r="E35" s="22"/>
      <c r="F35" s="23"/>
      <c r="G35" s="22">
        <v>2</v>
      </c>
      <c r="H35" s="23">
        <f t="shared" si="8"/>
        <v>3000</v>
      </c>
      <c r="I35" s="23">
        <f t="shared" si="6"/>
        <v>3000</v>
      </c>
    </row>
    <row r="36" ht="24" customHeight="1" spans="1:9">
      <c r="A36" s="14" t="s">
        <v>40</v>
      </c>
      <c r="B36" s="15" t="s">
        <v>48</v>
      </c>
      <c r="C36" s="17" t="s">
        <v>53</v>
      </c>
      <c r="D36" s="17">
        <v>163.5</v>
      </c>
      <c r="E36" s="22">
        <v>5</v>
      </c>
      <c r="F36" s="23">
        <f t="shared" ref="F36:F40" si="9">E36*500</f>
        <v>2500</v>
      </c>
      <c r="G36" s="22"/>
      <c r="H36" s="23"/>
      <c r="I36" s="23">
        <f t="shared" si="6"/>
        <v>2500</v>
      </c>
    </row>
    <row r="37" ht="24" customHeight="1" spans="1:9">
      <c r="A37" s="14" t="s">
        <v>40</v>
      </c>
      <c r="B37" s="15" t="s">
        <v>54</v>
      </c>
      <c r="C37" s="17" t="s">
        <v>55</v>
      </c>
      <c r="D37" s="9">
        <v>329.4</v>
      </c>
      <c r="E37" s="22">
        <v>7</v>
      </c>
      <c r="F37" s="23">
        <f t="shared" si="9"/>
        <v>3500</v>
      </c>
      <c r="G37" s="22">
        <v>6</v>
      </c>
      <c r="H37" s="23">
        <f>G37*1500</f>
        <v>9000</v>
      </c>
      <c r="I37" s="23">
        <f t="shared" si="6"/>
        <v>12500</v>
      </c>
    </row>
    <row r="38" ht="24" customHeight="1" spans="1:9">
      <c r="A38" s="14" t="s">
        <v>40</v>
      </c>
      <c r="B38" s="15" t="s">
        <v>54</v>
      </c>
      <c r="C38" s="9" t="s">
        <v>56</v>
      </c>
      <c r="D38" s="9">
        <v>169.5</v>
      </c>
      <c r="E38" s="22">
        <v>7</v>
      </c>
      <c r="F38" s="23">
        <f t="shared" si="9"/>
        <v>3500</v>
      </c>
      <c r="G38" s="22"/>
      <c r="H38" s="23"/>
      <c r="I38" s="23">
        <f t="shared" si="6"/>
        <v>3500</v>
      </c>
    </row>
    <row r="39" ht="24" customHeight="1" spans="1:9">
      <c r="A39" s="14" t="s">
        <v>40</v>
      </c>
      <c r="B39" s="15" t="s">
        <v>54</v>
      </c>
      <c r="C39" s="9" t="s">
        <v>57</v>
      </c>
      <c r="D39" s="9">
        <v>169.7</v>
      </c>
      <c r="E39" s="22">
        <v>5</v>
      </c>
      <c r="F39" s="23">
        <f t="shared" si="9"/>
        <v>2500</v>
      </c>
      <c r="G39" s="22"/>
      <c r="H39" s="23"/>
      <c r="I39" s="23">
        <f t="shared" si="6"/>
        <v>2500</v>
      </c>
    </row>
    <row r="40" ht="24" customHeight="1" spans="1:9">
      <c r="A40" s="14" t="s">
        <v>40</v>
      </c>
      <c r="B40" s="15" t="s">
        <v>54</v>
      </c>
      <c r="C40" s="9" t="s">
        <v>58</v>
      </c>
      <c r="D40" s="9">
        <v>175.7</v>
      </c>
      <c r="E40" s="22">
        <v>4</v>
      </c>
      <c r="F40" s="23">
        <f t="shared" si="9"/>
        <v>2000</v>
      </c>
      <c r="G40" s="22"/>
      <c r="H40" s="23"/>
      <c r="I40" s="23">
        <f t="shared" si="6"/>
        <v>2000</v>
      </c>
    </row>
    <row r="41" ht="24" customHeight="1" spans="1:9">
      <c r="A41" s="14" t="s">
        <v>40</v>
      </c>
      <c r="B41" s="15" t="s">
        <v>54</v>
      </c>
      <c r="C41" s="9" t="s">
        <v>59</v>
      </c>
      <c r="D41" s="9">
        <v>111</v>
      </c>
      <c r="E41" s="22"/>
      <c r="F41" s="23"/>
      <c r="G41" s="22">
        <v>3</v>
      </c>
      <c r="H41" s="23">
        <f>G41*1500</f>
        <v>4500</v>
      </c>
      <c r="I41" s="23">
        <f t="shared" si="6"/>
        <v>4500</v>
      </c>
    </row>
    <row r="42" ht="24" customHeight="1" spans="1:9">
      <c r="A42" s="14" t="s">
        <v>40</v>
      </c>
      <c r="B42" s="15" t="s">
        <v>54</v>
      </c>
      <c r="C42" s="9" t="s">
        <v>60</v>
      </c>
      <c r="D42" s="9">
        <v>111.9</v>
      </c>
      <c r="E42" s="22">
        <v>2</v>
      </c>
      <c r="F42" s="23">
        <f t="shared" ref="F42:F49" si="10">E42*500</f>
        <v>1000</v>
      </c>
      <c r="G42" s="22"/>
      <c r="H42" s="23"/>
      <c r="I42" s="23">
        <f t="shared" si="6"/>
        <v>1000</v>
      </c>
    </row>
    <row r="43" ht="24" customHeight="1" spans="1:9">
      <c r="A43" s="14" t="s">
        <v>40</v>
      </c>
      <c r="B43" s="15" t="s">
        <v>54</v>
      </c>
      <c r="C43" s="9" t="s">
        <v>61</v>
      </c>
      <c r="D43" s="9">
        <v>125.7</v>
      </c>
      <c r="E43" s="22">
        <v>5</v>
      </c>
      <c r="F43" s="23">
        <f t="shared" si="10"/>
        <v>2500</v>
      </c>
      <c r="G43" s="22"/>
      <c r="H43" s="23"/>
      <c r="I43" s="23">
        <f t="shared" si="6"/>
        <v>2500</v>
      </c>
    </row>
    <row r="44" ht="24" customHeight="1" spans="1:9">
      <c r="A44" s="14" t="s">
        <v>40</v>
      </c>
      <c r="B44" s="15" t="s">
        <v>62</v>
      </c>
      <c r="C44" s="8" t="s">
        <v>63</v>
      </c>
      <c r="D44" s="10">
        <v>109.2</v>
      </c>
      <c r="E44" s="22">
        <v>5</v>
      </c>
      <c r="F44" s="23">
        <f t="shared" si="10"/>
        <v>2500</v>
      </c>
      <c r="G44" s="22"/>
      <c r="H44" s="23"/>
      <c r="I44" s="23">
        <f t="shared" si="6"/>
        <v>2500</v>
      </c>
    </row>
    <row r="45" ht="24" customHeight="1" spans="1:9">
      <c r="A45" s="14" t="s">
        <v>40</v>
      </c>
      <c r="B45" s="15" t="s">
        <v>62</v>
      </c>
      <c r="C45" s="8" t="s">
        <v>64</v>
      </c>
      <c r="D45" s="10">
        <v>198.4</v>
      </c>
      <c r="E45" s="22">
        <v>9</v>
      </c>
      <c r="F45" s="23">
        <f t="shared" si="10"/>
        <v>4500</v>
      </c>
      <c r="G45" s="22"/>
      <c r="H45" s="23"/>
      <c r="I45" s="23">
        <f t="shared" si="6"/>
        <v>4500</v>
      </c>
    </row>
    <row r="46" ht="24" customHeight="1" spans="1:9">
      <c r="A46" s="14" t="s">
        <v>40</v>
      </c>
      <c r="B46" s="15" t="s">
        <v>62</v>
      </c>
      <c r="C46" s="8" t="s">
        <v>65</v>
      </c>
      <c r="D46" s="10">
        <v>198.2</v>
      </c>
      <c r="E46" s="22">
        <v>8</v>
      </c>
      <c r="F46" s="23">
        <f t="shared" si="10"/>
        <v>4000</v>
      </c>
      <c r="G46" s="22"/>
      <c r="H46" s="23"/>
      <c r="I46" s="23">
        <f t="shared" si="6"/>
        <v>4000</v>
      </c>
    </row>
    <row r="47" ht="24" customHeight="1" spans="1:9">
      <c r="A47" s="14" t="s">
        <v>40</v>
      </c>
      <c r="B47" s="15" t="s">
        <v>62</v>
      </c>
      <c r="C47" s="8" t="s">
        <v>66</v>
      </c>
      <c r="D47" s="10">
        <v>197.1</v>
      </c>
      <c r="E47" s="22">
        <v>8</v>
      </c>
      <c r="F47" s="23">
        <f t="shared" si="10"/>
        <v>4000</v>
      </c>
      <c r="G47" s="22"/>
      <c r="H47" s="23"/>
      <c r="I47" s="23">
        <f t="shared" si="6"/>
        <v>4000</v>
      </c>
    </row>
    <row r="48" ht="24" customHeight="1" spans="1:9">
      <c r="A48" s="14" t="s">
        <v>40</v>
      </c>
      <c r="B48" s="15" t="s">
        <v>62</v>
      </c>
      <c r="C48" s="8" t="s">
        <v>67</v>
      </c>
      <c r="D48" s="10">
        <v>193.1</v>
      </c>
      <c r="E48" s="22">
        <v>7</v>
      </c>
      <c r="F48" s="23">
        <f t="shared" si="10"/>
        <v>3500</v>
      </c>
      <c r="G48" s="22"/>
      <c r="H48" s="23"/>
      <c r="I48" s="23">
        <f t="shared" si="6"/>
        <v>3500</v>
      </c>
    </row>
    <row r="49" ht="24" customHeight="1" spans="1:9">
      <c r="A49" s="14" t="s">
        <v>40</v>
      </c>
      <c r="B49" s="15" t="s">
        <v>62</v>
      </c>
      <c r="C49" s="17" t="s">
        <v>68</v>
      </c>
      <c r="D49" s="10">
        <v>204</v>
      </c>
      <c r="E49" s="22">
        <v>10</v>
      </c>
      <c r="F49" s="23">
        <f t="shared" si="10"/>
        <v>5000</v>
      </c>
      <c r="G49" s="22"/>
      <c r="H49" s="23"/>
      <c r="I49" s="23">
        <f t="shared" si="6"/>
        <v>5000</v>
      </c>
    </row>
    <row r="50" ht="24" customHeight="1" spans="1:9">
      <c r="A50" s="14" t="s">
        <v>40</v>
      </c>
      <c r="B50" s="15" t="s">
        <v>62</v>
      </c>
      <c r="C50" s="17" t="s">
        <v>46</v>
      </c>
      <c r="D50" s="10">
        <v>391.5</v>
      </c>
      <c r="E50" s="22"/>
      <c r="F50" s="23"/>
      <c r="G50" s="22">
        <v>15.4</v>
      </c>
      <c r="H50" s="23">
        <f t="shared" ref="H50:H54" si="11">G50*1500</f>
        <v>23100</v>
      </c>
      <c r="I50" s="23">
        <f t="shared" si="6"/>
        <v>23100</v>
      </c>
    </row>
    <row r="51" ht="24" customHeight="1" spans="1:9">
      <c r="A51" s="14" t="s">
        <v>40</v>
      </c>
      <c r="B51" s="15" t="s">
        <v>69</v>
      </c>
      <c r="C51" s="17" t="s">
        <v>70</v>
      </c>
      <c r="D51" s="10">
        <v>435.3</v>
      </c>
      <c r="E51" s="22">
        <v>11</v>
      </c>
      <c r="F51" s="23">
        <f t="shared" ref="F51:F53" si="12">E51*500</f>
        <v>5500</v>
      </c>
      <c r="G51" s="22">
        <v>6</v>
      </c>
      <c r="H51" s="23">
        <f t="shared" si="11"/>
        <v>9000</v>
      </c>
      <c r="I51" s="23">
        <f t="shared" si="6"/>
        <v>14500</v>
      </c>
    </row>
    <row r="52" ht="24" customHeight="1" spans="1:9">
      <c r="A52" s="14" t="s">
        <v>40</v>
      </c>
      <c r="B52" s="15" t="s">
        <v>69</v>
      </c>
      <c r="C52" s="8" t="s">
        <v>71</v>
      </c>
      <c r="D52" s="10">
        <v>185</v>
      </c>
      <c r="E52" s="22">
        <v>6</v>
      </c>
      <c r="F52" s="23">
        <f t="shared" si="12"/>
        <v>3000</v>
      </c>
      <c r="G52" s="22"/>
      <c r="H52" s="23"/>
      <c r="I52" s="23">
        <f t="shared" si="6"/>
        <v>3000</v>
      </c>
    </row>
    <row r="53" ht="24" customHeight="1" spans="1:9">
      <c r="A53" s="14" t="s">
        <v>40</v>
      </c>
      <c r="B53" s="8" t="s">
        <v>72</v>
      </c>
      <c r="C53" s="17" t="s">
        <v>73</v>
      </c>
      <c r="D53" s="10">
        <v>271.3</v>
      </c>
      <c r="E53" s="22">
        <v>8</v>
      </c>
      <c r="F53" s="23">
        <f t="shared" si="12"/>
        <v>4000</v>
      </c>
      <c r="G53" s="22"/>
      <c r="H53" s="23"/>
      <c r="I53" s="23">
        <f t="shared" si="6"/>
        <v>4000</v>
      </c>
    </row>
    <row r="54" ht="24" customHeight="1" spans="1:9">
      <c r="A54" s="14" t="s">
        <v>40</v>
      </c>
      <c r="B54" s="14" t="s">
        <v>74</v>
      </c>
      <c r="C54" s="17" t="s">
        <v>46</v>
      </c>
      <c r="D54" s="10">
        <v>1045.9</v>
      </c>
      <c r="E54" s="22"/>
      <c r="F54" s="23"/>
      <c r="G54" s="22">
        <v>41.4</v>
      </c>
      <c r="H54" s="23">
        <f t="shared" si="11"/>
        <v>62100</v>
      </c>
      <c r="I54" s="23">
        <f t="shared" si="6"/>
        <v>62100</v>
      </c>
    </row>
    <row r="55" ht="24" customHeight="1" spans="1:9">
      <c r="A55" s="14" t="s">
        <v>40</v>
      </c>
      <c r="B55" s="14" t="s">
        <v>74</v>
      </c>
      <c r="C55" s="17" t="s">
        <v>75</v>
      </c>
      <c r="D55" s="10">
        <v>960.6</v>
      </c>
      <c r="E55" s="22">
        <v>30</v>
      </c>
      <c r="F55" s="23">
        <f t="shared" ref="F55:F59" si="13">E55*500</f>
        <v>15000</v>
      </c>
      <c r="G55" s="22"/>
      <c r="H55" s="23"/>
      <c r="I55" s="23">
        <f t="shared" si="6"/>
        <v>15000</v>
      </c>
    </row>
    <row r="56" s="1" customFormat="1" ht="24" customHeight="1" spans="1:9">
      <c r="A56" s="11" t="s">
        <v>38</v>
      </c>
      <c r="B56" s="11"/>
      <c r="C56" s="12" t="s">
        <v>76</v>
      </c>
      <c r="D56" s="13">
        <f t="shared" ref="D56:I56" si="14">SUM(D27:D55)</f>
        <v>8006.7</v>
      </c>
      <c r="E56" s="27">
        <f t="shared" si="14"/>
        <v>188.3</v>
      </c>
      <c r="F56" s="26">
        <f t="shared" si="14"/>
        <v>94150</v>
      </c>
      <c r="G56" s="27">
        <f t="shared" si="14"/>
        <v>116</v>
      </c>
      <c r="H56" s="26">
        <f t="shared" si="14"/>
        <v>174000</v>
      </c>
      <c r="I56" s="26">
        <f t="shared" si="14"/>
        <v>268150</v>
      </c>
    </row>
    <row r="57" ht="24" customHeight="1" spans="1:9">
      <c r="A57" s="9" t="s">
        <v>77</v>
      </c>
      <c r="B57" s="18" t="s">
        <v>78</v>
      </c>
      <c r="C57" s="18" t="s">
        <v>79</v>
      </c>
      <c r="D57" s="10">
        <v>623.7</v>
      </c>
      <c r="E57" s="22">
        <v>10</v>
      </c>
      <c r="F57" s="23">
        <f t="shared" si="13"/>
        <v>5000</v>
      </c>
      <c r="G57" s="22">
        <v>22.68</v>
      </c>
      <c r="H57" s="23">
        <f t="shared" ref="H57:H61" si="15">G57*1500</f>
        <v>34020</v>
      </c>
      <c r="I57" s="23">
        <f t="shared" ref="I57:I67" si="16">F57+H57</f>
        <v>39020</v>
      </c>
    </row>
    <row r="58" ht="24" customHeight="1" spans="1:9">
      <c r="A58" s="9" t="s">
        <v>77</v>
      </c>
      <c r="B58" s="18" t="s">
        <v>80</v>
      </c>
      <c r="C58" s="18" t="s">
        <v>81</v>
      </c>
      <c r="D58" s="10">
        <v>2464.8</v>
      </c>
      <c r="E58" s="22">
        <v>35</v>
      </c>
      <c r="F58" s="23">
        <f t="shared" si="13"/>
        <v>17500</v>
      </c>
      <c r="G58" s="22">
        <v>20</v>
      </c>
      <c r="H58" s="23">
        <f t="shared" si="15"/>
        <v>30000</v>
      </c>
      <c r="I58" s="23">
        <f t="shared" si="16"/>
        <v>47500</v>
      </c>
    </row>
    <row r="59" ht="24" customHeight="1" spans="1:9">
      <c r="A59" s="9" t="s">
        <v>77</v>
      </c>
      <c r="B59" s="18" t="s">
        <v>82</v>
      </c>
      <c r="C59" s="18" t="s">
        <v>83</v>
      </c>
      <c r="D59" s="10">
        <v>161.4</v>
      </c>
      <c r="E59" s="22">
        <v>4</v>
      </c>
      <c r="F59" s="23">
        <f t="shared" si="13"/>
        <v>2000</v>
      </c>
      <c r="G59" s="22">
        <v>3</v>
      </c>
      <c r="H59" s="23">
        <f t="shared" si="15"/>
        <v>4500</v>
      </c>
      <c r="I59" s="23">
        <f t="shared" si="16"/>
        <v>6500</v>
      </c>
    </row>
    <row r="60" ht="24" customHeight="1" spans="1:9">
      <c r="A60" s="9" t="s">
        <v>77</v>
      </c>
      <c r="B60" s="18" t="s">
        <v>82</v>
      </c>
      <c r="C60" s="18" t="s">
        <v>84</v>
      </c>
      <c r="D60" s="10">
        <v>134.6</v>
      </c>
      <c r="E60" s="22"/>
      <c r="F60" s="23"/>
      <c r="G60" s="22">
        <v>4</v>
      </c>
      <c r="H60" s="23">
        <f t="shared" si="15"/>
        <v>6000</v>
      </c>
      <c r="I60" s="23">
        <f t="shared" si="16"/>
        <v>6000</v>
      </c>
    </row>
    <row r="61" ht="24" customHeight="1" spans="1:9">
      <c r="A61" s="9" t="s">
        <v>77</v>
      </c>
      <c r="B61" s="18" t="s">
        <v>82</v>
      </c>
      <c r="C61" s="18" t="s">
        <v>85</v>
      </c>
      <c r="D61" s="10">
        <v>655.8</v>
      </c>
      <c r="E61" s="22">
        <v>32</v>
      </c>
      <c r="F61" s="23">
        <f t="shared" ref="F61:F64" si="17">E61*500</f>
        <v>16000</v>
      </c>
      <c r="G61" s="22">
        <v>20.4</v>
      </c>
      <c r="H61" s="23">
        <f t="shared" si="15"/>
        <v>30600</v>
      </c>
      <c r="I61" s="23">
        <f t="shared" si="16"/>
        <v>46600</v>
      </c>
    </row>
    <row r="62" ht="24" customHeight="1" spans="1:9">
      <c r="A62" s="9" t="s">
        <v>77</v>
      </c>
      <c r="B62" s="18" t="s">
        <v>86</v>
      </c>
      <c r="C62" s="18" t="s">
        <v>87</v>
      </c>
      <c r="D62" s="10">
        <v>1379.29</v>
      </c>
      <c r="E62" s="22">
        <v>12</v>
      </c>
      <c r="F62" s="23">
        <f t="shared" si="17"/>
        <v>6000</v>
      </c>
      <c r="G62" s="22"/>
      <c r="H62" s="23"/>
      <c r="I62" s="23">
        <f t="shared" si="16"/>
        <v>6000</v>
      </c>
    </row>
    <row r="63" ht="24" customHeight="1" spans="1:9">
      <c r="A63" s="9" t="s">
        <v>77</v>
      </c>
      <c r="B63" s="18" t="s">
        <v>86</v>
      </c>
      <c r="C63" s="18" t="s">
        <v>88</v>
      </c>
      <c r="D63" s="10">
        <v>195.5</v>
      </c>
      <c r="E63" s="22">
        <v>9</v>
      </c>
      <c r="F63" s="23">
        <f t="shared" si="17"/>
        <v>4500</v>
      </c>
      <c r="G63" s="22"/>
      <c r="H63" s="23"/>
      <c r="I63" s="23">
        <f t="shared" si="16"/>
        <v>4500</v>
      </c>
    </row>
    <row r="64" ht="24" customHeight="1" spans="1:9">
      <c r="A64" s="9" t="s">
        <v>77</v>
      </c>
      <c r="B64" s="18" t="s">
        <v>86</v>
      </c>
      <c r="C64" s="18" t="s">
        <v>89</v>
      </c>
      <c r="D64" s="10">
        <v>131.1</v>
      </c>
      <c r="E64" s="22">
        <v>6</v>
      </c>
      <c r="F64" s="23">
        <f t="shared" si="17"/>
        <v>3000</v>
      </c>
      <c r="G64" s="22"/>
      <c r="H64" s="23"/>
      <c r="I64" s="23">
        <f t="shared" si="16"/>
        <v>3000</v>
      </c>
    </row>
    <row r="65" ht="24" customHeight="1" spans="1:9">
      <c r="A65" s="9" t="s">
        <v>77</v>
      </c>
      <c r="B65" s="18" t="s">
        <v>90</v>
      </c>
      <c r="C65" s="18" t="s">
        <v>91</v>
      </c>
      <c r="D65" s="10">
        <v>421.8</v>
      </c>
      <c r="E65" s="22"/>
      <c r="F65" s="23"/>
      <c r="G65" s="22">
        <v>15</v>
      </c>
      <c r="H65" s="23">
        <f t="shared" ref="H65:H67" si="18">G65*1500</f>
        <v>22500</v>
      </c>
      <c r="I65" s="23">
        <f t="shared" si="16"/>
        <v>22500</v>
      </c>
    </row>
    <row r="66" ht="24" customHeight="1" spans="1:9">
      <c r="A66" s="9" t="s">
        <v>77</v>
      </c>
      <c r="B66" s="18" t="s">
        <v>90</v>
      </c>
      <c r="C66" s="18" t="s">
        <v>92</v>
      </c>
      <c r="D66" s="10">
        <v>198.1</v>
      </c>
      <c r="E66" s="22"/>
      <c r="F66" s="23"/>
      <c r="G66" s="22">
        <v>6.4</v>
      </c>
      <c r="H66" s="23">
        <f t="shared" si="18"/>
        <v>9600</v>
      </c>
      <c r="I66" s="23">
        <f t="shared" si="16"/>
        <v>9600</v>
      </c>
    </row>
    <row r="67" ht="24" customHeight="1" spans="1:9">
      <c r="A67" s="9" t="s">
        <v>77</v>
      </c>
      <c r="B67" s="18" t="s">
        <v>90</v>
      </c>
      <c r="C67" s="18" t="s">
        <v>93</v>
      </c>
      <c r="D67" s="10">
        <v>128.9</v>
      </c>
      <c r="E67" s="22"/>
      <c r="F67" s="23"/>
      <c r="G67" s="22">
        <v>5</v>
      </c>
      <c r="H67" s="23">
        <f t="shared" si="18"/>
        <v>7500</v>
      </c>
      <c r="I67" s="23">
        <f t="shared" si="16"/>
        <v>7500</v>
      </c>
    </row>
    <row r="68" ht="24" customHeight="1" spans="1:9">
      <c r="A68" s="9" t="s">
        <v>77</v>
      </c>
      <c r="B68" s="18" t="s">
        <v>94</v>
      </c>
      <c r="C68" s="18" t="s">
        <v>95</v>
      </c>
      <c r="D68" s="10">
        <v>178.2</v>
      </c>
      <c r="E68" s="22"/>
      <c r="F68" s="23"/>
      <c r="G68" s="22">
        <v>4</v>
      </c>
      <c r="H68" s="23">
        <f t="shared" ref="H68:H80" si="19">G68*1500</f>
        <v>6000</v>
      </c>
      <c r="I68" s="23">
        <f t="shared" ref="I68:I85" si="20">F68+H68</f>
        <v>6000</v>
      </c>
    </row>
    <row r="69" ht="24" customHeight="1" spans="1:9">
      <c r="A69" s="9" t="s">
        <v>77</v>
      </c>
      <c r="B69" s="18" t="s">
        <v>96</v>
      </c>
      <c r="C69" s="18" t="s">
        <v>97</v>
      </c>
      <c r="D69" s="10">
        <v>698.8</v>
      </c>
      <c r="E69" s="22"/>
      <c r="F69" s="23"/>
      <c r="G69" s="22">
        <v>17</v>
      </c>
      <c r="H69" s="23">
        <f t="shared" si="19"/>
        <v>25500</v>
      </c>
      <c r="I69" s="23">
        <f t="shared" si="20"/>
        <v>25500</v>
      </c>
    </row>
    <row r="70" ht="24" customHeight="1" spans="1:9">
      <c r="A70" s="9" t="s">
        <v>77</v>
      </c>
      <c r="B70" s="18" t="s">
        <v>96</v>
      </c>
      <c r="C70" s="18" t="s">
        <v>98</v>
      </c>
      <c r="D70" s="10">
        <v>179.1</v>
      </c>
      <c r="E70" s="22">
        <v>8.9</v>
      </c>
      <c r="F70" s="23">
        <f t="shared" ref="F70:F78" si="21">E70*500</f>
        <v>4450</v>
      </c>
      <c r="G70" s="22"/>
      <c r="H70" s="23"/>
      <c r="I70" s="23">
        <f t="shared" si="20"/>
        <v>4450</v>
      </c>
    </row>
    <row r="71" ht="24" customHeight="1" spans="1:9">
      <c r="A71" s="9" t="s">
        <v>77</v>
      </c>
      <c r="B71" s="18" t="s">
        <v>99</v>
      </c>
      <c r="C71" s="18" t="s">
        <v>100</v>
      </c>
      <c r="D71" s="10">
        <v>199.8</v>
      </c>
      <c r="E71" s="22"/>
      <c r="F71" s="23"/>
      <c r="G71" s="22">
        <v>7.96</v>
      </c>
      <c r="H71" s="23">
        <f t="shared" si="19"/>
        <v>11940</v>
      </c>
      <c r="I71" s="23">
        <f t="shared" si="20"/>
        <v>11940</v>
      </c>
    </row>
    <row r="72" ht="24" customHeight="1" spans="1:9">
      <c r="A72" s="9" t="s">
        <v>77</v>
      </c>
      <c r="B72" s="18" t="s">
        <v>78</v>
      </c>
      <c r="C72" s="18" t="s">
        <v>101</v>
      </c>
      <c r="D72" s="10">
        <v>199</v>
      </c>
      <c r="E72" s="22"/>
      <c r="F72" s="23"/>
      <c r="G72" s="22">
        <v>6</v>
      </c>
      <c r="H72" s="23">
        <f t="shared" si="19"/>
        <v>9000</v>
      </c>
      <c r="I72" s="23">
        <f t="shared" si="20"/>
        <v>9000</v>
      </c>
    </row>
    <row r="73" ht="24" customHeight="1" spans="1:9">
      <c r="A73" s="9" t="s">
        <v>77</v>
      </c>
      <c r="B73" s="18" t="s">
        <v>78</v>
      </c>
      <c r="C73" s="18" t="s">
        <v>102</v>
      </c>
      <c r="D73" s="10">
        <v>137.5</v>
      </c>
      <c r="E73" s="22"/>
      <c r="F73" s="23"/>
      <c r="G73" s="22">
        <v>4</v>
      </c>
      <c r="H73" s="23">
        <f t="shared" si="19"/>
        <v>6000</v>
      </c>
      <c r="I73" s="23">
        <f t="shared" si="20"/>
        <v>6000</v>
      </c>
    </row>
    <row r="74" ht="24" customHeight="1" spans="1:9">
      <c r="A74" s="9" t="s">
        <v>77</v>
      </c>
      <c r="B74" s="18" t="s">
        <v>78</v>
      </c>
      <c r="C74" s="18" t="s">
        <v>103</v>
      </c>
      <c r="D74" s="10">
        <v>166.4</v>
      </c>
      <c r="E74" s="22">
        <v>5</v>
      </c>
      <c r="F74" s="23">
        <f t="shared" si="21"/>
        <v>2500</v>
      </c>
      <c r="G74" s="22">
        <v>5</v>
      </c>
      <c r="H74" s="23">
        <f t="shared" si="19"/>
        <v>7500</v>
      </c>
      <c r="I74" s="23">
        <f t="shared" si="20"/>
        <v>10000</v>
      </c>
    </row>
    <row r="75" ht="24" customHeight="1" spans="1:9">
      <c r="A75" s="9" t="s">
        <v>77</v>
      </c>
      <c r="B75" s="18" t="s">
        <v>78</v>
      </c>
      <c r="C75" s="18" t="s">
        <v>104</v>
      </c>
      <c r="D75" s="10">
        <v>192</v>
      </c>
      <c r="E75" s="22">
        <v>5</v>
      </c>
      <c r="F75" s="23">
        <f t="shared" si="21"/>
        <v>2500</v>
      </c>
      <c r="G75" s="22">
        <v>5</v>
      </c>
      <c r="H75" s="23">
        <f t="shared" si="19"/>
        <v>7500</v>
      </c>
      <c r="I75" s="23">
        <f t="shared" si="20"/>
        <v>10000</v>
      </c>
    </row>
    <row r="76" ht="24" customHeight="1" spans="1:9">
      <c r="A76" s="9" t="s">
        <v>77</v>
      </c>
      <c r="B76" s="18" t="s">
        <v>78</v>
      </c>
      <c r="C76" s="18" t="s">
        <v>105</v>
      </c>
      <c r="D76" s="10">
        <v>187.3</v>
      </c>
      <c r="E76" s="22">
        <v>5</v>
      </c>
      <c r="F76" s="23">
        <f t="shared" si="21"/>
        <v>2500</v>
      </c>
      <c r="G76" s="22">
        <v>5</v>
      </c>
      <c r="H76" s="23">
        <f t="shared" si="19"/>
        <v>7500</v>
      </c>
      <c r="I76" s="23">
        <f t="shared" si="20"/>
        <v>10000</v>
      </c>
    </row>
    <row r="77" ht="24" customHeight="1" spans="1:9">
      <c r="A77" s="9" t="s">
        <v>77</v>
      </c>
      <c r="B77" s="18" t="s">
        <v>78</v>
      </c>
      <c r="C77" s="18" t="s">
        <v>106</v>
      </c>
      <c r="D77" s="10">
        <v>173.3</v>
      </c>
      <c r="E77" s="22">
        <v>0</v>
      </c>
      <c r="F77" s="23">
        <f t="shared" si="21"/>
        <v>0</v>
      </c>
      <c r="G77" s="22">
        <v>5</v>
      </c>
      <c r="H77" s="23">
        <f t="shared" si="19"/>
        <v>7500</v>
      </c>
      <c r="I77" s="23">
        <f t="shared" si="20"/>
        <v>7500</v>
      </c>
    </row>
    <row r="78" ht="24" customHeight="1" spans="1:9">
      <c r="A78" s="9" t="s">
        <v>77</v>
      </c>
      <c r="B78" s="18" t="s">
        <v>78</v>
      </c>
      <c r="C78" s="18" t="s">
        <v>107</v>
      </c>
      <c r="D78" s="10">
        <v>109.2</v>
      </c>
      <c r="E78" s="22">
        <v>5</v>
      </c>
      <c r="F78" s="23">
        <f t="shared" si="21"/>
        <v>2500</v>
      </c>
      <c r="G78" s="22">
        <v>0</v>
      </c>
      <c r="H78" s="23">
        <f t="shared" si="19"/>
        <v>0</v>
      </c>
      <c r="I78" s="23">
        <f t="shared" si="20"/>
        <v>2500</v>
      </c>
    </row>
    <row r="79" ht="24" customHeight="1" spans="1:9">
      <c r="A79" s="9" t="s">
        <v>77</v>
      </c>
      <c r="B79" s="18" t="s">
        <v>78</v>
      </c>
      <c r="C79" s="18" t="s">
        <v>108</v>
      </c>
      <c r="D79" s="10">
        <v>119.9</v>
      </c>
      <c r="E79" s="22"/>
      <c r="F79" s="23"/>
      <c r="G79" s="22">
        <v>4.36</v>
      </c>
      <c r="H79" s="23">
        <f t="shared" si="19"/>
        <v>6540</v>
      </c>
      <c r="I79" s="23">
        <f t="shared" si="20"/>
        <v>6540</v>
      </c>
    </row>
    <row r="80" ht="24" customHeight="1" spans="1:9">
      <c r="A80" s="9" t="s">
        <v>77</v>
      </c>
      <c r="B80" s="18" t="s">
        <v>78</v>
      </c>
      <c r="C80" s="18" t="s">
        <v>109</v>
      </c>
      <c r="D80" s="10">
        <v>143.1</v>
      </c>
      <c r="E80" s="22"/>
      <c r="F80" s="23"/>
      <c r="G80" s="22">
        <v>5.6</v>
      </c>
      <c r="H80" s="23">
        <f t="shared" si="19"/>
        <v>8400</v>
      </c>
      <c r="I80" s="23">
        <f t="shared" si="20"/>
        <v>8400</v>
      </c>
    </row>
    <row r="81" ht="24" customHeight="1" spans="1:9">
      <c r="A81" s="9" t="s">
        <v>77</v>
      </c>
      <c r="B81" s="18" t="s">
        <v>80</v>
      </c>
      <c r="C81" s="18" t="s">
        <v>110</v>
      </c>
      <c r="D81" s="10">
        <v>190.2</v>
      </c>
      <c r="E81" s="22">
        <v>8</v>
      </c>
      <c r="F81" s="23">
        <f t="shared" ref="F81:F88" si="22">E81*500</f>
        <v>4000</v>
      </c>
      <c r="G81" s="22"/>
      <c r="H81" s="23"/>
      <c r="I81" s="23">
        <f t="shared" si="20"/>
        <v>4000</v>
      </c>
    </row>
    <row r="82" ht="24" customHeight="1" spans="1:9">
      <c r="A82" s="9" t="s">
        <v>77</v>
      </c>
      <c r="B82" s="18" t="s">
        <v>80</v>
      </c>
      <c r="C82" s="18" t="s">
        <v>111</v>
      </c>
      <c r="D82" s="10">
        <v>188</v>
      </c>
      <c r="E82" s="22">
        <v>8</v>
      </c>
      <c r="F82" s="23">
        <f t="shared" si="22"/>
        <v>4000</v>
      </c>
      <c r="G82" s="22"/>
      <c r="H82" s="23"/>
      <c r="I82" s="23">
        <f t="shared" ref="I82:I101" si="23">F82+H82</f>
        <v>4000</v>
      </c>
    </row>
    <row r="83" ht="24" customHeight="1" spans="1:9">
      <c r="A83" s="9" t="s">
        <v>77</v>
      </c>
      <c r="B83" s="18" t="s">
        <v>80</v>
      </c>
      <c r="C83" s="18" t="s">
        <v>112</v>
      </c>
      <c r="D83" s="10">
        <v>196.6</v>
      </c>
      <c r="E83" s="22">
        <v>8</v>
      </c>
      <c r="F83" s="23">
        <f t="shared" si="22"/>
        <v>4000</v>
      </c>
      <c r="G83" s="22"/>
      <c r="H83" s="23"/>
      <c r="I83" s="23">
        <f t="shared" si="23"/>
        <v>4000</v>
      </c>
    </row>
    <row r="84" ht="24" customHeight="1" spans="1:9">
      <c r="A84" s="9" t="s">
        <v>77</v>
      </c>
      <c r="B84" s="18" t="s">
        <v>80</v>
      </c>
      <c r="C84" s="18" t="s">
        <v>113</v>
      </c>
      <c r="D84" s="10">
        <v>192.1</v>
      </c>
      <c r="E84" s="22">
        <v>8</v>
      </c>
      <c r="F84" s="23">
        <f t="shared" si="22"/>
        <v>4000</v>
      </c>
      <c r="G84" s="22"/>
      <c r="H84" s="23"/>
      <c r="I84" s="23">
        <f t="shared" si="23"/>
        <v>4000</v>
      </c>
    </row>
    <row r="85" ht="24" customHeight="1" spans="1:9">
      <c r="A85" s="9" t="s">
        <v>77</v>
      </c>
      <c r="B85" s="18" t="s">
        <v>80</v>
      </c>
      <c r="C85" s="18" t="s">
        <v>114</v>
      </c>
      <c r="D85" s="10">
        <v>193.4</v>
      </c>
      <c r="E85" s="22">
        <v>8</v>
      </c>
      <c r="F85" s="23">
        <f t="shared" si="22"/>
        <v>4000</v>
      </c>
      <c r="G85" s="22"/>
      <c r="H85" s="23"/>
      <c r="I85" s="23">
        <f t="shared" si="23"/>
        <v>4000</v>
      </c>
    </row>
    <row r="86" ht="24" customHeight="1" spans="1:9">
      <c r="A86" s="9" t="s">
        <v>77</v>
      </c>
      <c r="B86" s="18" t="s">
        <v>80</v>
      </c>
      <c r="C86" s="18" t="s">
        <v>115</v>
      </c>
      <c r="D86" s="10">
        <v>184.6</v>
      </c>
      <c r="E86" s="22">
        <v>9.2</v>
      </c>
      <c r="F86" s="23">
        <f t="shared" si="22"/>
        <v>4600</v>
      </c>
      <c r="G86" s="22"/>
      <c r="H86" s="23"/>
      <c r="I86" s="23">
        <f t="shared" si="23"/>
        <v>4600</v>
      </c>
    </row>
    <row r="87" ht="24" customHeight="1" spans="1:9">
      <c r="A87" s="9" t="s">
        <v>77</v>
      </c>
      <c r="B87" s="18" t="s">
        <v>99</v>
      </c>
      <c r="C87" s="18" t="s">
        <v>116</v>
      </c>
      <c r="D87" s="10">
        <v>198.7</v>
      </c>
      <c r="E87" s="22">
        <v>9.925</v>
      </c>
      <c r="F87" s="23">
        <f t="shared" si="22"/>
        <v>4962.5</v>
      </c>
      <c r="G87" s="22"/>
      <c r="H87" s="23"/>
      <c r="I87" s="23">
        <f t="shared" si="23"/>
        <v>4962.5</v>
      </c>
    </row>
    <row r="88" ht="24" customHeight="1" spans="1:9">
      <c r="A88" s="9" t="s">
        <v>77</v>
      </c>
      <c r="B88" s="18" t="s">
        <v>99</v>
      </c>
      <c r="C88" s="18" t="s">
        <v>117</v>
      </c>
      <c r="D88" s="10">
        <v>178.3</v>
      </c>
      <c r="E88" s="22">
        <v>6</v>
      </c>
      <c r="F88" s="23">
        <f t="shared" si="22"/>
        <v>3000</v>
      </c>
      <c r="G88" s="22"/>
      <c r="H88" s="23"/>
      <c r="I88" s="23">
        <f t="shared" si="23"/>
        <v>3000</v>
      </c>
    </row>
    <row r="89" ht="24" customHeight="1" spans="1:9">
      <c r="A89" s="9" t="s">
        <v>77</v>
      </c>
      <c r="B89" s="18" t="s">
        <v>99</v>
      </c>
      <c r="C89" s="18" t="s">
        <v>118</v>
      </c>
      <c r="D89" s="10">
        <v>198.5</v>
      </c>
      <c r="E89" s="22"/>
      <c r="F89" s="23"/>
      <c r="G89" s="22">
        <v>5</v>
      </c>
      <c r="H89" s="23">
        <f>G89*1500</f>
        <v>7500</v>
      </c>
      <c r="I89" s="23">
        <f t="shared" si="23"/>
        <v>7500</v>
      </c>
    </row>
    <row r="90" ht="24" customHeight="1" spans="1:9">
      <c r="A90" s="9" t="s">
        <v>77</v>
      </c>
      <c r="B90" s="18" t="s">
        <v>99</v>
      </c>
      <c r="C90" s="18" t="s">
        <v>119</v>
      </c>
      <c r="D90" s="10">
        <v>199.8</v>
      </c>
      <c r="E90" s="22">
        <v>9.95</v>
      </c>
      <c r="F90" s="23">
        <f t="shared" ref="F90:F101" si="24">E90*500</f>
        <v>4975</v>
      </c>
      <c r="G90" s="22"/>
      <c r="H90" s="23"/>
      <c r="I90" s="23">
        <f t="shared" si="23"/>
        <v>4975</v>
      </c>
    </row>
    <row r="91" ht="24" customHeight="1" spans="1:9">
      <c r="A91" s="9" t="s">
        <v>77</v>
      </c>
      <c r="B91" s="18" t="s">
        <v>99</v>
      </c>
      <c r="C91" s="18" t="s">
        <v>120</v>
      </c>
      <c r="D91" s="10">
        <v>194.8</v>
      </c>
      <c r="E91" s="22">
        <v>9.7</v>
      </c>
      <c r="F91" s="23">
        <f t="shared" si="24"/>
        <v>4850</v>
      </c>
      <c r="G91" s="22"/>
      <c r="H91" s="23"/>
      <c r="I91" s="23">
        <f t="shared" si="23"/>
        <v>4850</v>
      </c>
    </row>
    <row r="92" ht="24" customHeight="1" spans="1:9">
      <c r="A92" s="9" t="s">
        <v>77</v>
      </c>
      <c r="B92" s="18" t="s">
        <v>99</v>
      </c>
      <c r="C92" s="18" t="s">
        <v>121</v>
      </c>
      <c r="D92" s="10">
        <v>157.9</v>
      </c>
      <c r="E92" s="22">
        <v>5</v>
      </c>
      <c r="F92" s="23">
        <f t="shared" si="24"/>
        <v>2500</v>
      </c>
      <c r="G92" s="22"/>
      <c r="H92" s="23"/>
      <c r="I92" s="23">
        <f t="shared" si="23"/>
        <v>2500</v>
      </c>
    </row>
    <row r="93" ht="24" customHeight="1" spans="1:9">
      <c r="A93" s="9" t="s">
        <v>77</v>
      </c>
      <c r="B93" s="18" t="s">
        <v>99</v>
      </c>
      <c r="C93" s="18" t="s">
        <v>122</v>
      </c>
      <c r="D93" s="10">
        <v>198.3</v>
      </c>
      <c r="E93" s="22">
        <v>5</v>
      </c>
      <c r="F93" s="23">
        <f t="shared" si="24"/>
        <v>2500</v>
      </c>
      <c r="G93" s="22"/>
      <c r="H93" s="23"/>
      <c r="I93" s="23">
        <f t="shared" si="23"/>
        <v>2500</v>
      </c>
    </row>
    <row r="94" ht="24" customHeight="1" spans="1:9">
      <c r="A94" s="9" t="s">
        <v>77</v>
      </c>
      <c r="B94" s="18" t="s">
        <v>99</v>
      </c>
      <c r="C94" s="18" t="s">
        <v>123</v>
      </c>
      <c r="D94" s="10">
        <v>188.2</v>
      </c>
      <c r="E94" s="22">
        <v>4</v>
      </c>
      <c r="F94" s="23">
        <f t="shared" si="24"/>
        <v>2000</v>
      </c>
      <c r="G94" s="22"/>
      <c r="H94" s="23"/>
      <c r="I94" s="23">
        <f t="shared" si="23"/>
        <v>2000</v>
      </c>
    </row>
    <row r="95" ht="24" customHeight="1" spans="1:9">
      <c r="A95" s="9" t="s">
        <v>77</v>
      </c>
      <c r="B95" s="18" t="s">
        <v>99</v>
      </c>
      <c r="C95" s="18" t="s">
        <v>124</v>
      </c>
      <c r="D95" s="10">
        <v>166.7</v>
      </c>
      <c r="E95" s="22">
        <v>6.9</v>
      </c>
      <c r="F95" s="23">
        <f t="shared" si="24"/>
        <v>3450</v>
      </c>
      <c r="G95" s="22"/>
      <c r="H95" s="23"/>
      <c r="I95" s="23">
        <f t="shared" si="23"/>
        <v>3450</v>
      </c>
    </row>
    <row r="96" ht="24" customHeight="1" spans="1:9">
      <c r="A96" s="9" t="s">
        <v>77</v>
      </c>
      <c r="B96" s="18" t="s">
        <v>99</v>
      </c>
      <c r="C96" s="18" t="s">
        <v>125</v>
      </c>
      <c r="D96" s="10">
        <v>132.4</v>
      </c>
      <c r="E96" s="22">
        <v>3</v>
      </c>
      <c r="F96" s="23">
        <f t="shared" si="24"/>
        <v>1500</v>
      </c>
      <c r="G96" s="22"/>
      <c r="H96" s="23"/>
      <c r="I96" s="23">
        <f t="shared" si="23"/>
        <v>1500</v>
      </c>
    </row>
    <row r="97" ht="24" customHeight="1" spans="1:9">
      <c r="A97" s="9" t="s">
        <v>77</v>
      </c>
      <c r="B97" s="18" t="s">
        <v>126</v>
      </c>
      <c r="C97" s="18" t="s">
        <v>127</v>
      </c>
      <c r="D97" s="10">
        <v>1020</v>
      </c>
      <c r="E97" s="22">
        <v>30</v>
      </c>
      <c r="F97" s="23">
        <f t="shared" si="24"/>
        <v>15000</v>
      </c>
      <c r="G97" s="22"/>
      <c r="H97" s="23"/>
      <c r="I97" s="23">
        <f t="shared" si="23"/>
        <v>15000</v>
      </c>
    </row>
    <row r="98" ht="24" customHeight="1" spans="1:9">
      <c r="A98" s="9" t="s">
        <v>77</v>
      </c>
      <c r="B98" s="18" t="s">
        <v>128</v>
      </c>
      <c r="C98" s="18" t="s">
        <v>129</v>
      </c>
      <c r="D98" s="10">
        <v>2445</v>
      </c>
      <c r="E98" s="22">
        <v>20</v>
      </c>
      <c r="F98" s="23">
        <f t="shared" si="24"/>
        <v>10000</v>
      </c>
      <c r="G98" s="22"/>
      <c r="H98" s="23"/>
      <c r="I98" s="23">
        <f t="shared" si="23"/>
        <v>10000</v>
      </c>
    </row>
    <row r="99" ht="24" customHeight="1" spans="1:9">
      <c r="A99" s="9" t="s">
        <v>77</v>
      </c>
      <c r="B99" s="18" t="s">
        <v>130</v>
      </c>
      <c r="C99" s="18" t="s">
        <v>131</v>
      </c>
      <c r="D99" s="10">
        <v>198.9</v>
      </c>
      <c r="E99" s="22"/>
      <c r="F99" s="23"/>
      <c r="G99" s="22">
        <v>6.2</v>
      </c>
      <c r="H99" s="23">
        <f t="shared" ref="H99:H101" si="25">G99*1500</f>
        <v>9300</v>
      </c>
      <c r="I99" s="23">
        <f t="shared" si="23"/>
        <v>9300</v>
      </c>
    </row>
    <row r="100" ht="24" customHeight="1" spans="1:9">
      <c r="A100" s="9" t="s">
        <v>77</v>
      </c>
      <c r="B100" s="18" t="s">
        <v>132</v>
      </c>
      <c r="C100" s="18" t="s">
        <v>133</v>
      </c>
      <c r="D100" s="10">
        <v>231.2</v>
      </c>
      <c r="E100" s="22"/>
      <c r="F100" s="23"/>
      <c r="G100" s="22">
        <v>8</v>
      </c>
      <c r="H100" s="23">
        <f t="shared" si="25"/>
        <v>12000</v>
      </c>
      <c r="I100" s="23">
        <f t="shared" si="23"/>
        <v>12000</v>
      </c>
    </row>
    <row r="101" ht="24" customHeight="1" spans="1:9">
      <c r="A101" s="9" t="s">
        <v>77</v>
      </c>
      <c r="B101" s="18" t="s">
        <v>134</v>
      </c>
      <c r="C101" s="18" t="s">
        <v>135</v>
      </c>
      <c r="D101" s="10">
        <v>200</v>
      </c>
      <c r="E101" s="22"/>
      <c r="F101" s="23"/>
      <c r="G101" s="22">
        <v>7.4</v>
      </c>
      <c r="H101" s="23">
        <f t="shared" si="25"/>
        <v>11100</v>
      </c>
      <c r="I101" s="23">
        <f t="shared" si="23"/>
        <v>11100</v>
      </c>
    </row>
    <row r="102" s="1" customFormat="1" ht="24" customHeight="1" spans="1:9">
      <c r="A102" s="11" t="s">
        <v>38</v>
      </c>
      <c r="B102" s="11"/>
      <c r="C102" s="12" t="s">
        <v>136</v>
      </c>
      <c r="D102" s="13">
        <f t="shared" ref="D102:I102" si="26">SUM(D57:D101)</f>
        <v>16232.19</v>
      </c>
      <c r="E102" s="24">
        <f t="shared" si="26"/>
        <v>295.575</v>
      </c>
      <c r="F102" s="26">
        <f t="shared" si="26"/>
        <v>147787.5</v>
      </c>
      <c r="G102" s="27">
        <f t="shared" si="26"/>
        <v>192</v>
      </c>
      <c r="H102" s="26">
        <f t="shared" si="26"/>
        <v>288000</v>
      </c>
      <c r="I102" s="26">
        <f t="shared" si="26"/>
        <v>435787.5</v>
      </c>
    </row>
    <row r="103" ht="24" customHeight="1" spans="1:9">
      <c r="A103" s="9" t="s">
        <v>137</v>
      </c>
      <c r="B103" s="8" t="s">
        <v>138</v>
      </c>
      <c r="C103" s="18" t="s">
        <v>81</v>
      </c>
      <c r="D103" s="9">
        <v>1253</v>
      </c>
      <c r="E103" s="22"/>
      <c r="F103" s="23"/>
      <c r="G103" s="22">
        <v>17</v>
      </c>
      <c r="H103" s="23">
        <f>G103*1500</f>
        <v>25500</v>
      </c>
      <c r="I103" s="23">
        <f>+F103+H103</f>
        <v>25500</v>
      </c>
    </row>
    <row r="104" ht="24" customHeight="1" spans="1:9">
      <c r="A104" s="9" t="s">
        <v>137</v>
      </c>
      <c r="B104" s="28" t="s">
        <v>139</v>
      </c>
      <c r="C104" s="18" t="s">
        <v>140</v>
      </c>
      <c r="D104" s="9">
        <v>1608.1</v>
      </c>
      <c r="E104" s="22"/>
      <c r="F104" s="23"/>
      <c r="G104" s="22">
        <v>13</v>
      </c>
      <c r="H104" s="23">
        <f>G104*1500</f>
        <v>19500</v>
      </c>
      <c r="I104" s="23">
        <f>+F104+H104</f>
        <v>19500</v>
      </c>
    </row>
    <row r="105" ht="24" customHeight="1" spans="1:9">
      <c r="A105" s="9" t="s">
        <v>137</v>
      </c>
      <c r="B105" s="28" t="s">
        <v>141</v>
      </c>
      <c r="C105" s="18" t="s">
        <v>142</v>
      </c>
      <c r="D105" s="9">
        <v>244.1</v>
      </c>
      <c r="E105" s="22">
        <v>10</v>
      </c>
      <c r="F105" s="23">
        <f>E105*500</f>
        <v>5000</v>
      </c>
      <c r="G105" s="22"/>
      <c r="H105" s="23"/>
      <c r="I105" s="23">
        <f t="shared" ref="I105:I121" si="27">+F105+H105</f>
        <v>5000</v>
      </c>
    </row>
    <row r="106" ht="24" customHeight="1" spans="1:9">
      <c r="A106" s="9" t="s">
        <v>137</v>
      </c>
      <c r="B106" s="9" t="s">
        <v>143</v>
      </c>
      <c r="C106" s="9" t="s">
        <v>144</v>
      </c>
      <c r="D106" s="9">
        <v>198.2</v>
      </c>
      <c r="E106" s="22">
        <v>9.9</v>
      </c>
      <c r="F106" s="23">
        <f>E106*500</f>
        <v>4950</v>
      </c>
      <c r="G106" s="22"/>
      <c r="H106" s="23"/>
      <c r="I106" s="23">
        <f t="shared" si="27"/>
        <v>4950</v>
      </c>
    </row>
    <row r="107" ht="24" customHeight="1" spans="1:9">
      <c r="A107" s="9" t="s">
        <v>137</v>
      </c>
      <c r="B107" s="9" t="s">
        <v>143</v>
      </c>
      <c r="C107" s="9" t="s">
        <v>145</v>
      </c>
      <c r="D107" s="9">
        <v>183.4</v>
      </c>
      <c r="E107" s="31">
        <v>9.15</v>
      </c>
      <c r="F107" s="23">
        <f>E107*500</f>
        <v>4575</v>
      </c>
      <c r="G107" s="22"/>
      <c r="H107" s="23"/>
      <c r="I107" s="23">
        <f t="shared" si="27"/>
        <v>4575</v>
      </c>
    </row>
    <row r="108" ht="24" customHeight="1" spans="1:9">
      <c r="A108" s="9" t="s">
        <v>137</v>
      </c>
      <c r="B108" s="29" t="s">
        <v>146</v>
      </c>
      <c r="C108" s="9" t="s">
        <v>147</v>
      </c>
      <c r="D108" s="10">
        <v>400</v>
      </c>
      <c r="E108" s="22">
        <v>10</v>
      </c>
      <c r="F108" s="23">
        <f>E108*500</f>
        <v>5000</v>
      </c>
      <c r="G108" s="22"/>
      <c r="H108" s="23"/>
      <c r="I108" s="23">
        <f t="shared" si="27"/>
        <v>5000</v>
      </c>
    </row>
    <row r="109" ht="24" customHeight="1" spans="1:9">
      <c r="A109" s="9" t="s">
        <v>137</v>
      </c>
      <c r="B109" s="9" t="s">
        <v>143</v>
      </c>
      <c r="C109" s="9" t="s">
        <v>148</v>
      </c>
      <c r="D109" s="9">
        <v>282.6</v>
      </c>
      <c r="E109" s="22">
        <v>14.05</v>
      </c>
      <c r="F109" s="23">
        <f>E109*500</f>
        <v>7025</v>
      </c>
      <c r="G109" s="22"/>
      <c r="H109" s="23"/>
      <c r="I109" s="23">
        <f t="shared" si="27"/>
        <v>7025</v>
      </c>
    </row>
    <row r="110" ht="24" customHeight="1" spans="1:9">
      <c r="A110" s="9" t="s">
        <v>137</v>
      </c>
      <c r="B110" s="9" t="s">
        <v>149</v>
      </c>
      <c r="C110" s="9" t="s">
        <v>150</v>
      </c>
      <c r="D110" s="9">
        <v>214.7</v>
      </c>
      <c r="E110" s="22"/>
      <c r="F110" s="23"/>
      <c r="G110" s="22">
        <v>7</v>
      </c>
      <c r="H110" s="23">
        <f t="shared" ref="H110:H121" si="28">G110*1500</f>
        <v>10500</v>
      </c>
      <c r="I110" s="23">
        <f t="shared" si="27"/>
        <v>10500</v>
      </c>
    </row>
    <row r="111" ht="24" customHeight="1" spans="1:9">
      <c r="A111" s="9" t="s">
        <v>137</v>
      </c>
      <c r="B111" s="9" t="s">
        <v>143</v>
      </c>
      <c r="C111" s="9" t="s">
        <v>151</v>
      </c>
      <c r="D111" s="9">
        <v>429.5</v>
      </c>
      <c r="E111" s="22"/>
      <c r="F111" s="23"/>
      <c r="G111" s="22">
        <v>4</v>
      </c>
      <c r="H111" s="23">
        <f t="shared" si="28"/>
        <v>6000</v>
      </c>
      <c r="I111" s="23">
        <f t="shared" si="27"/>
        <v>6000</v>
      </c>
    </row>
    <row r="112" ht="24" customHeight="1" spans="1:9">
      <c r="A112" s="9" t="s">
        <v>137</v>
      </c>
      <c r="B112" s="9" t="s">
        <v>143</v>
      </c>
      <c r="C112" s="9" t="s">
        <v>152</v>
      </c>
      <c r="D112" s="9">
        <v>131.1</v>
      </c>
      <c r="E112" s="22"/>
      <c r="F112" s="23"/>
      <c r="G112" s="22">
        <v>3</v>
      </c>
      <c r="H112" s="23">
        <f t="shared" si="28"/>
        <v>4500</v>
      </c>
      <c r="I112" s="23">
        <f t="shared" si="27"/>
        <v>4500</v>
      </c>
    </row>
    <row r="113" ht="24" customHeight="1" spans="1:9">
      <c r="A113" s="9" t="s">
        <v>137</v>
      </c>
      <c r="B113" s="9" t="s">
        <v>143</v>
      </c>
      <c r="C113" s="9" t="s">
        <v>153</v>
      </c>
      <c r="D113" s="9">
        <v>152.8</v>
      </c>
      <c r="E113" s="22"/>
      <c r="F113" s="23"/>
      <c r="G113" s="22">
        <v>3</v>
      </c>
      <c r="H113" s="23">
        <f t="shared" si="28"/>
        <v>4500</v>
      </c>
      <c r="I113" s="23">
        <f t="shared" si="27"/>
        <v>4500</v>
      </c>
    </row>
    <row r="114" ht="24" customHeight="1" spans="1:9">
      <c r="A114" s="9" t="s">
        <v>137</v>
      </c>
      <c r="B114" s="9" t="s">
        <v>143</v>
      </c>
      <c r="C114" s="9" t="s">
        <v>154</v>
      </c>
      <c r="D114" s="9">
        <v>188.9</v>
      </c>
      <c r="E114" s="22"/>
      <c r="F114" s="23"/>
      <c r="G114" s="22">
        <v>3</v>
      </c>
      <c r="H114" s="23">
        <f t="shared" si="28"/>
        <v>4500</v>
      </c>
      <c r="I114" s="23">
        <f t="shared" si="27"/>
        <v>4500</v>
      </c>
    </row>
    <row r="115" ht="24" customHeight="1" spans="1:9">
      <c r="A115" s="9" t="s">
        <v>137</v>
      </c>
      <c r="B115" s="9" t="s">
        <v>143</v>
      </c>
      <c r="C115" s="9" t="s">
        <v>155</v>
      </c>
      <c r="D115" s="9">
        <v>127.6</v>
      </c>
      <c r="E115" s="22"/>
      <c r="F115" s="23"/>
      <c r="G115" s="22">
        <v>1</v>
      </c>
      <c r="H115" s="23">
        <f t="shared" si="28"/>
        <v>1500</v>
      </c>
      <c r="I115" s="23">
        <f t="shared" si="27"/>
        <v>1500</v>
      </c>
    </row>
    <row r="116" ht="24" customHeight="1" spans="1:9">
      <c r="A116" s="9" t="s">
        <v>137</v>
      </c>
      <c r="B116" s="9" t="s">
        <v>156</v>
      </c>
      <c r="C116" s="9" t="s">
        <v>157</v>
      </c>
      <c r="D116" s="9">
        <v>167.5</v>
      </c>
      <c r="E116" s="22"/>
      <c r="F116" s="23"/>
      <c r="G116" s="22">
        <v>3</v>
      </c>
      <c r="H116" s="23">
        <f t="shared" si="28"/>
        <v>4500</v>
      </c>
      <c r="I116" s="23">
        <f t="shared" si="27"/>
        <v>4500</v>
      </c>
    </row>
    <row r="117" ht="24" customHeight="1" spans="1:9">
      <c r="A117" s="9" t="s">
        <v>137</v>
      </c>
      <c r="B117" s="9" t="s">
        <v>156</v>
      </c>
      <c r="C117" s="9" t="s">
        <v>158</v>
      </c>
      <c r="D117" s="9">
        <v>193.2</v>
      </c>
      <c r="E117" s="22"/>
      <c r="F117" s="23"/>
      <c r="G117" s="22">
        <v>3</v>
      </c>
      <c r="H117" s="23">
        <f t="shared" si="28"/>
        <v>4500</v>
      </c>
      <c r="I117" s="23">
        <f t="shared" si="27"/>
        <v>4500</v>
      </c>
    </row>
    <row r="118" ht="24" customHeight="1" spans="1:9">
      <c r="A118" s="9" t="s">
        <v>137</v>
      </c>
      <c r="B118" s="9" t="s">
        <v>156</v>
      </c>
      <c r="C118" s="9" t="s">
        <v>159</v>
      </c>
      <c r="D118" s="9">
        <v>116.6</v>
      </c>
      <c r="E118" s="22"/>
      <c r="F118" s="23"/>
      <c r="G118" s="22">
        <v>3</v>
      </c>
      <c r="H118" s="23">
        <f t="shared" si="28"/>
        <v>4500</v>
      </c>
      <c r="I118" s="23">
        <f t="shared" si="27"/>
        <v>4500</v>
      </c>
    </row>
    <row r="119" ht="24" customHeight="1" spans="1:9">
      <c r="A119" s="9" t="s">
        <v>137</v>
      </c>
      <c r="B119" s="9" t="s">
        <v>156</v>
      </c>
      <c r="C119" s="9" t="s">
        <v>160</v>
      </c>
      <c r="D119" s="9">
        <v>155.8</v>
      </c>
      <c r="E119" s="22"/>
      <c r="F119" s="23"/>
      <c r="G119" s="22">
        <v>3</v>
      </c>
      <c r="H119" s="23">
        <f t="shared" si="28"/>
        <v>4500</v>
      </c>
      <c r="I119" s="23">
        <f t="shared" si="27"/>
        <v>4500</v>
      </c>
    </row>
    <row r="120" ht="24" customHeight="1" spans="1:9">
      <c r="A120" s="9" t="s">
        <v>137</v>
      </c>
      <c r="B120" s="9" t="s">
        <v>149</v>
      </c>
      <c r="C120" s="9" t="s">
        <v>161</v>
      </c>
      <c r="D120" s="9">
        <v>102.8</v>
      </c>
      <c r="E120" s="22"/>
      <c r="F120" s="23"/>
      <c r="G120" s="22">
        <v>3</v>
      </c>
      <c r="H120" s="23">
        <f t="shared" si="28"/>
        <v>4500</v>
      </c>
      <c r="I120" s="23">
        <f t="shared" si="27"/>
        <v>4500</v>
      </c>
    </row>
    <row r="121" ht="24" customHeight="1" spans="1:9">
      <c r="A121" s="9" t="s">
        <v>137</v>
      </c>
      <c r="B121" s="9" t="s">
        <v>143</v>
      </c>
      <c r="C121" s="9" t="s">
        <v>162</v>
      </c>
      <c r="D121" s="9">
        <v>375.8</v>
      </c>
      <c r="E121" s="22"/>
      <c r="F121" s="23"/>
      <c r="G121" s="22">
        <v>6</v>
      </c>
      <c r="H121" s="23">
        <f t="shared" si="28"/>
        <v>9000</v>
      </c>
      <c r="I121" s="23">
        <f t="shared" si="27"/>
        <v>9000</v>
      </c>
    </row>
    <row r="122" s="1" customFormat="1" ht="24" customHeight="1" spans="1:9">
      <c r="A122" s="11" t="s">
        <v>38</v>
      </c>
      <c r="B122" s="11"/>
      <c r="C122" s="12" t="s">
        <v>163</v>
      </c>
      <c r="D122" s="13">
        <f t="shared" ref="D122:I122" si="29">SUM(D103:D121)</f>
        <v>6525.7</v>
      </c>
      <c r="E122" s="27">
        <f t="shared" si="29"/>
        <v>53.1</v>
      </c>
      <c r="F122" s="26">
        <f t="shared" si="29"/>
        <v>26550</v>
      </c>
      <c r="G122" s="27">
        <f t="shared" si="29"/>
        <v>72</v>
      </c>
      <c r="H122" s="26">
        <f t="shared" si="29"/>
        <v>108000</v>
      </c>
      <c r="I122" s="26">
        <f t="shared" si="29"/>
        <v>134550</v>
      </c>
    </row>
    <row r="123" ht="24" customHeight="1" spans="1:9">
      <c r="A123" s="9" t="s">
        <v>164</v>
      </c>
      <c r="B123" s="18" t="s">
        <v>165</v>
      </c>
      <c r="C123" s="18" t="s">
        <v>166</v>
      </c>
      <c r="D123" s="30">
        <v>142.6</v>
      </c>
      <c r="E123" s="22">
        <v>6</v>
      </c>
      <c r="F123" s="23">
        <f>E123*500</f>
        <v>3000</v>
      </c>
      <c r="G123" s="22"/>
      <c r="H123" s="23"/>
      <c r="I123" s="23">
        <f>F123+H123</f>
        <v>3000</v>
      </c>
    </row>
    <row r="124" ht="24" customHeight="1" spans="1:9">
      <c r="A124" s="9" t="s">
        <v>164</v>
      </c>
      <c r="B124" s="18" t="s">
        <v>165</v>
      </c>
      <c r="C124" s="18" t="s">
        <v>167</v>
      </c>
      <c r="D124" s="30">
        <f>192.1+42</f>
        <v>234.1</v>
      </c>
      <c r="E124" s="22"/>
      <c r="F124" s="23"/>
      <c r="G124" s="22">
        <v>8</v>
      </c>
      <c r="H124" s="23">
        <f t="shared" ref="H124:H134" si="30">G124*1500</f>
        <v>12000</v>
      </c>
      <c r="I124" s="23">
        <f t="shared" ref="I124:I155" si="31">F124+H124</f>
        <v>12000</v>
      </c>
    </row>
    <row r="125" ht="24" customHeight="1" spans="1:9">
      <c r="A125" s="9" t="s">
        <v>164</v>
      </c>
      <c r="B125" s="18" t="s">
        <v>165</v>
      </c>
      <c r="C125" s="18" t="s">
        <v>168</v>
      </c>
      <c r="D125" s="18">
        <v>188.2</v>
      </c>
      <c r="E125" s="22"/>
      <c r="F125" s="23"/>
      <c r="G125" s="22">
        <v>3</v>
      </c>
      <c r="H125" s="23">
        <f t="shared" si="30"/>
        <v>4500</v>
      </c>
      <c r="I125" s="23">
        <f t="shared" si="31"/>
        <v>4500</v>
      </c>
    </row>
    <row r="126" ht="24" customHeight="1" spans="1:9">
      <c r="A126" s="9" t="s">
        <v>164</v>
      </c>
      <c r="B126" s="18" t="s">
        <v>165</v>
      </c>
      <c r="C126" s="18" t="s">
        <v>169</v>
      </c>
      <c r="D126" s="30">
        <v>155.5</v>
      </c>
      <c r="E126" s="22"/>
      <c r="F126" s="23"/>
      <c r="G126" s="22">
        <v>2</v>
      </c>
      <c r="H126" s="23">
        <f t="shared" si="30"/>
        <v>3000</v>
      </c>
      <c r="I126" s="23">
        <f t="shared" si="31"/>
        <v>3000</v>
      </c>
    </row>
    <row r="127" ht="24" customHeight="1" spans="1:9">
      <c r="A127" s="9" t="s">
        <v>164</v>
      </c>
      <c r="B127" s="18" t="s">
        <v>170</v>
      </c>
      <c r="C127" s="17" t="s">
        <v>171</v>
      </c>
      <c r="D127" s="18">
        <v>181</v>
      </c>
      <c r="E127" s="22"/>
      <c r="F127" s="23"/>
      <c r="G127" s="31">
        <v>7</v>
      </c>
      <c r="H127" s="23">
        <f t="shared" si="30"/>
        <v>10500</v>
      </c>
      <c r="I127" s="23">
        <f t="shared" si="31"/>
        <v>10500</v>
      </c>
    </row>
    <row r="128" ht="24" customHeight="1" spans="1:9">
      <c r="A128" s="9" t="s">
        <v>164</v>
      </c>
      <c r="B128" s="18" t="s">
        <v>170</v>
      </c>
      <c r="C128" s="17" t="s">
        <v>172</v>
      </c>
      <c r="D128" s="18">
        <v>200</v>
      </c>
      <c r="E128" s="22"/>
      <c r="F128" s="23"/>
      <c r="G128" s="31">
        <v>2</v>
      </c>
      <c r="H128" s="23">
        <f t="shared" si="30"/>
        <v>3000</v>
      </c>
      <c r="I128" s="23">
        <f t="shared" si="31"/>
        <v>3000</v>
      </c>
    </row>
    <row r="129" ht="24" customHeight="1" spans="1:9">
      <c r="A129" s="9" t="s">
        <v>164</v>
      </c>
      <c r="B129" s="18" t="s">
        <v>170</v>
      </c>
      <c r="C129" s="32" t="s">
        <v>173</v>
      </c>
      <c r="D129" s="18">
        <v>167</v>
      </c>
      <c r="E129" s="22"/>
      <c r="F129" s="23"/>
      <c r="G129" s="31">
        <v>6</v>
      </c>
      <c r="H129" s="23">
        <f t="shared" si="30"/>
        <v>9000</v>
      </c>
      <c r="I129" s="23">
        <f t="shared" si="31"/>
        <v>9000</v>
      </c>
    </row>
    <row r="130" ht="24" customHeight="1" spans="1:9">
      <c r="A130" s="9" t="s">
        <v>164</v>
      </c>
      <c r="B130" s="18" t="s">
        <v>174</v>
      </c>
      <c r="C130" s="18" t="s">
        <v>175</v>
      </c>
      <c r="D130" s="18">
        <v>150.2</v>
      </c>
      <c r="E130" s="31"/>
      <c r="F130" s="35"/>
      <c r="G130" s="22">
        <v>6</v>
      </c>
      <c r="H130" s="35">
        <f t="shared" si="30"/>
        <v>9000</v>
      </c>
      <c r="I130" s="23">
        <f t="shared" si="31"/>
        <v>9000</v>
      </c>
    </row>
    <row r="131" ht="24" customHeight="1" spans="1:9">
      <c r="A131" s="9" t="s">
        <v>164</v>
      </c>
      <c r="B131" s="18" t="s">
        <v>174</v>
      </c>
      <c r="C131" s="18" t="s">
        <v>176</v>
      </c>
      <c r="D131" s="30">
        <v>185.9</v>
      </c>
      <c r="E131" s="31">
        <v>3</v>
      </c>
      <c r="F131" s="35">
        <f t="shared" ref="F131:F136" si="32">E131*500</f>
        <v>1500</v>
      </c>
      <c r="G131" s="31">
        <v>2</v>
      </c>
      <c r="H131" s="35">
        <f t="shared" si="30"/>
        <v>3000</v>
      </c>
      <c r="I131" s="23">
        <f t="shared" si="31"/>
        <v>4500</v>
      </c>
    </row>
    <row r="132" ht="24" customHeight="1" spans="1:9">
      <c r="A132" s="9" t="s">
        <v>164</v>
      </c>
      <c r="B132" s="18" t="s">
        <v>174</v>
      </c>
      <c r="C132" s="18" t="s">
        <v>177</v>
      </c>
      <c r="D132" s="18">
        <f>330.3+267</f>
        <v>597.3</v>
      </c>
      <c r="E132" s="31">
        <v>13</v>
      </c>
      <c r="F132" s="35">
        <f t="shared" si="32"/>
        <v>6500</v>
      </c>
      <c r="G132" s="31">
        <v>10</v>
      </c>
      <c r="H132" s="35">
        <f t="shared" si="30"/>
        <v>15000</v>
      </c>
      <c r="I132" s="23">
        <f t="shared" si="31"/>
        <v>21500</v>
      </c>
    </row>
    <row r="133" ht="24" customHeight="1" spans="1:9">
      <c r="A133" s="9" t="s">
        <v>164</v>
      </c>
      <c r="B133" s="18" t="s">
        <v>174</v>
      </c>
      <c r="C133" s="18" t="s">
        <v>178</v>
      </c>
      <c r="D133" s="30">
        <v>110.1</v>
      </c>
      <c r="E133" s="31"/>
      <c r="F133" s="35"/>
      <c r="G133" s="31">
        <v>4</v>
      </c>
      <c r="H133" s="35">
        <f t="shared" si="30"/>
        <v>6000</v>
      </c>
      <c r="I133" s="23">
        <f t="shared" si="31"/>
        <v>6000</v>
      </c>
    </row>
    <row r="134" ht="24" customHeight="1" spans="1:9">
      <c r="A134" s="9" t="s">
        <v>164</v>
      </c>
      <c r="B134" s="18" t="s">
        <v>174</v>
      </c>
      <c r="C134" s="18" t="s">
        <v>179</v>
      </c>
      <c r="D134" s="30">
        <v>135.3</v>
      </c>
      <c r="E134" s="31">
        <v>4</v>
      </c>
      <c r="F134" s="35">
        <f t="shared" si="32"/>
        <v>2000</v>
      </c>
      <c r="G134" s="31">
        <v>3</v>
      </c>
      <c r="H134" s="35">
        <f t="shared" si="30"/>
        <v>4500</v>
      </c>
      <c r="I134" s="23">
        <f t="shared" si="31"/>
        <v>6500</v>
      </c>
    </row>
    <row r="135" ht="24" customHeight="1" spans="1:9">
      <c r="A135" s="9" t="s">
        <v>164</v>
      </c>
      <c r="B135" s="18" t="s">
        <v>174</v>
      </c>
      <c r="C135" s="18" t="s">
        <v>180</v>
      </c>
      <c r="D135" s="30">
        <v>154</v>
      </c>
      <c r="E135" s="31">
        <v>3.3</v>
      </c>
      <c r="F135" s="35">
        <f t="shared" si="32"/>
        <v>1650</v>
      </c>
      <c r="G135" s="31"/>
      <c r="H135" s="35"/>
      <c r="I135" s="23">
        <f t="shared" si="31"/>
        <v>1650</v>
      </c>
    </row>
    <row r="136" ht="24" customHeight="1" spans="1:9">
      <c r="A136" s="9" t="s">
        <v>164</v>
      </c>
      <c r="B136" s="18" t="s">
        <v>174</v>
      </c>
      <c r="C136" s="18" t="s">
        <v>181</v>
      </c>
      <c r="D136" s="30">
        <v>111</v>
      </c>
      <c r="E136" s="31">
        <v>2</v>
      </c>
      <c r="F136" s="35">
        <f t="shared" si="32"/>
        <v>1000</v>
      </c>
      <c r="G136" s="31">
        <v>3</v>
      </c>
      <c r="H136" s="35">
        <f t="shared" ref="H136:H140" si="33">G136*1500</f>
        <v>4500</v>
      </c>
      <c r="I136" s="23">
        <f t="shared" si="31"/>
        <v>5500</v>
      </c>
    </row>
    <row r="137" ht="24" customHeight="1" spans="1:9">
      <c r="A137" s="9" t="s">
        <v>164</v>
      </c>
      <c r="B137" s="18" t="s">
        <v>182</v>
      </c>
      <c r="C137" s="18" t="s">
        <v>183</v>
      </c>
      <c r="D137" s="30">
        <v>199.9</v>
      </c>
      <c r="E137" s="22"/>
      <c r="F137" s="23"/>
      <c r="G137" s="22">
        <v>2</v>
      </c>
      <c r="H137" s="23">
        <f t="shared" si="33"/>
        <v>3000</v>
      </c>
      <c r="I137" s="23">
        <f t="shared" si="31"/>
        <v>3000</v>
      </c>
    </row>
    <row r="138" ht="24" customHeight="1" spans="1:9">
      <c r="A138" s="9" t="s">
        <v>164</v>
      </c>
      <c r="B138" s="18" t="s">
        <v>182</v>
      </c>
      <c r="C138" s="18" t="s">
        <v>184</v>
      </c>
      <c r="D138" s="30">
        <v>105.9</v>
      </c>
      <c r="E138" s="22"/>
      <c r="F138" s="23"/>
      <c r="G138" s="22">
        <v>4</v>
      </c>
      <c r="H138" s="23">
        <f t="shared" si="33"/>
        <v>6000</v>
      </c>
      <c r="I138" s="23">
        <f t="shared" si="31"/>
        <v>6000</v>
      </c>
    </row>
    <row r="139" ht="24" customHeight="1" spans="1:9">
      <c r="A139" s="9" t="s">
        <v>164</v>
      </c>
      <c r="B139" s="18" t="s">
        <v>182</v>
      </c>
      <c r="C139" s="18" t="s">
        <v>185</v>
      </c>
      <c r="D139" s="30">
        <v>106.8</v>
      </c>
      <c r="E139" s="22"/>
      <c r="F139" s="23"/>
      <c r="G139" s="22">
        <v>4</v>
      </c>
      <c r="H139" s="23">
        <f t="shared" si="33"/>
        <v>6000</v>
      </c>
      <c r="I139" s="23">
        <f t="shared" si="31"/>
        <v>6000</v>
      </c>
    </row>
    <row r="140" ht="24" customHeight="1" spans="1:9">
      <c r="A140" s="9" t="s">
        <v>164</v>
      </c>
      <c r="B140" s="18" t="s">
        <v>182</v>
      </c>
      <c r="C140" s="18" t="s">
        <v>186</v>
      </c>
      <c r="D140" s="30">
        <v>148.8</v>
      </c>
      <c r="E140" s="22">
        <v>5.2</v>
      </c>
      <c r="F140" s="23">
        <f t="shared" ref="F140:F145" si="34">E140*500</f>
        <v>2600</v>
      </c>
      <c r="G140" s="22">
        <v>5</v>
      </c>
      <c r="H140" s="23">
        <f t="shared" si="33"/>
        <v>7500</v>
      </c>
      <c r="I140" s="23">
        <f t="shared" si="31"/>
        <v>10100</v>
      </c>
    </row>
    <row r="141" ht="24" customHeight="1" spans="1:9">
      <c r="A141" s="9" t="s">
        <v>164</v>
      </c>
      <c r="B141" s="18" t="s">
        <v>182</v>
      </c>
      <c r="C141" s="18" t="s">
        <v>187</v>
      </c>
      <c r="D141" s="30">
        <v>103.5</v>
      </c>
      <c r="E141" s="22">
        <v>3</v>
      </c>
      <c r="F141" s="23">
        <f t="shared" si="34"/>
        <v>1500</v>
      </c>
      <c r="G141" s="22"/>
      <c r="H141" s="23"/>
      <c r="I141" s="23">
        <f t="shared" si="31"/>
        <v>1500</v>
      </c>
    </row>
    <row r="142" ht="24" customHeight="1" spans="1:9">
      <c r="A142" s="9" t="s">
        <v>164</v>
      </c>
      <c r="B142" s="18" t="s">
        <v>188</v>
      </c>
      <c r="C142" s="33" t="s">
        <v>189</v>
      </c>
      <c r="D142" s="33">
        <v>104.7</v>
      </c>
      <c r="E142" s="22"/>
      <c r="F142" s="23"/>
      <c r="G142" s="31">
        <v>2</v>
      </c>
      <c r="H142" s="23">
        <f t="shared" ref="H142:H144" si="35">G142*1500</f>
        <v>3000</v>
      </c>
      <c r="I142" s="23">
        <f t="shared" si="31"/>
        <v>3000</v>
      </c>
    </row>
    <row r="143" ht="24" customHeight="1" spans="1:9">
      <c r="A143" s="9" t="s">
        <v>164</v>
      </c>
      <c r="B143" s="18" t="s">
        <v>188</v>
      </c>
      <c r="C143" s="33" t="s">
        <v>190</v>
      </c>
      <c r="D143" s="18">
        <v>140.6</v>
      </c>
      <c r="E143" s="22"/>
      <c r="F143" s="23"/>
      <c r="G143" s="22">
        <v>3</v>
      </c>
      <c r="H143" s="23">
        <f t="shared" si="35"/>
        <v>4500</v>
      </c>
      <c r="I143" s="23">
        <f t="shared" si="31"/>
        <v>4500</v>
      </c>
    </row>
    <row r="144" ht="24" customHeight="1" spans="1:9">
      <c r="A144" s="9" t="s">
        <v>164</v>
      </c>
      <c r="B144" s="18" t="s">
        <v>188</v>
      </c>
      <c r="C144" s="33" t="s">
        <v>191</v>
      </c>
      <c r="D144" s="30">
        <v>104</v>
      </c>
      <c r="E144" s="22">
        <v>2</v>
      </c>
      <c r="F144" s="23">
        <f t="shared" si="34"/>
        <v>1000</v>
      </c>
      <c r="G144" s="31">
        <v>2</v>
      </c>
      <c r="H144" s="23">
        <f t="shared" si="35"/>
        <v>3000</v>
      </c>
      <c r="I144" s="23">
        <f t="shared" si="31"/>
        <v>4000</v>
      </c>
    </row>
    <row r="145" ht="24" customHeight="1" spans="1:9">
      <c r="A145" s="9" t="s">
        <v>164</v>
      </c>
      <c r="B145" s="18" t="s">
        <v>192</v>
      </c>
      <c r="C145" s="18" t="s">
        <v>193</v>
      </c>
      <c r="D145" s="30">
        <v>1975.47</v>
      </c>
      <c r="E145" s="22">
        <v>80</v>
      </c>
      <c r="F145" s="23">
        <f t="shared" si="34"/>
        <v>40000</v>
      </c>
      <c r="G145" s="22"/>
      <c r="H145" s="23"/>
      <c r="I145" s="23">
        <f t="shared" si="31"/>
        <v>40000</v>
      </c>
    </row>
    <row r="146" ht="24" customHeight="1" spans="1:9">
      <c r="A146" s="9" t="s">
        <v>164</v>
      </c>
      <c r="B146" s="18" t="s">
        <v>194</v>
      </c>
      <c r="C146" s="18" t="s">
        <v>195</v>
      </c>
      <c r="D146" s="30">
        <v>124.9</v>
      </c>
      <c r="E146" s="22"/>
      <c r="F146" s="23"/>
      <c r="G146" s="22">
        <v>3</v>
      </c>
      <c r="H146" s="23">
        <f t="shared" ref="H146:H151" si="36">G146*1500</f>
        <v>4500</v>
      </c>
      <c r="I146" s="23">
        <f t="shared" si="31"/>
        <v>4500</v>
      </c>
    </row>
    <row r="147" ht="24" customHeight="1" spans="1:9">
      <c r="A147" s="9" t="s">
        <v>164</v>
      </c>
      <c r="B147" s="18" t="s">
        <v>194</v>
      </c>
      <c r="C147" s="18" t="s">
        <v>196</v>
      </c>
      <c r="D147" s="30">
        <v>121.5</v>
      </c>
      <c r="E147" s="22">
        <v>1</v>
      </c>
      <c r="F147" s="23">
        <f t="shared" ref="F147:F154" si="37">E147*500</f>
        <v>500</v>
      </c>
      <c r="G147" s="22">
        <v>2</v>
      </c>
      <c r="H147" s="23">
        <f t="shared" si="36"/>
        <v>3000</v>
      </c>
      <c r="I147" s="23">
        <f t="shared" si="31"/>
        <v>3500</v>
      </c>
    </row>
    <row r="148" ht="24" customHeight="1" spans="1:9">
      <c r="A148" s="9" t="s">
        <v>164</v>
      </c>
      <c r="B148" s="18" t="s">
        <v>194</v>
      </c>
      <c r="C148" s="18" t="s">
        <v>197</v>
      </c>
      <c r="D148" s="30">
        <v>128.9</v>
      </c>
      <c r="E148" s="22">
        <v>1.5</v>
      </c>
      <c r="F148" s="23">
        <f t="shared" si="37"/>
        <v>750</v>
      </c>
      <c r="G148" s="22">
        <v>2</v>
      </c>
      <c r="H148" s="23">
        <f t="shared" si="36"/>
        <v>3000</v>
      </c>
      <c r="I148" s="23">
        <f t="shared" si="31"/>
        <v>3750</v>
      </c>
    </row>
    <row r="149" ht="24" customHeight="1" spans="1:9">
      <c r="A149" s="9" t="s">
        <v>164</v>
      </c>
      <c r="B149" s="18" t="s">
        <v>194</v>
      </c>
      <c r="C149" s="18" t="s">
        <v>198</v>
      </c>
      <c r="D149" s="30">
        <v>113.1</v>
      </c>
      <c r="E149" s="22"/>
      <c r="F149" s="23"/>
      <c r="G149" s="22">
        <v>2</v>
      </c>
      <c r="H149" s="23">
        <f t="shared" si="36"/>
        <v>3000</v>
      </c>
      <c r="I149" s="23">
        <f t="shared" si="31"/>
        <v>3000</v>
      </c>
    </row>
    <row r="150" ht="24" customHeight="1" spans="1:9">
      <c r="A150" s="9" t="s">
        <v>164</v>
      </c>
      <c r="B150" s="18" t="s">
        <v>194</v>
      </c>
      <c r="C150" s="18" t="s">
        <v>199</v>
      </c>
      <c r="D150" s="30">
        <v>186.6</v>
      </c>
      <c r="E150" s="22"/>
      <c r="F150" s="23"/>
      <c r="G150" s="22">
        <v>3</v>
      </c>
      <c r="H150" s="23">
        <f t="shared" si="36"/>
        <v>4500</v>
      </c>
      <c r="I150" s="23">
        <f t="shared" si="31"/>
        <v>4500</v>
      </c>
    </row>
    <row r="151" ht="24" customHeight="1" spans="1:9">
      <c r="A151" s="9" t="s">
        <v>164</v>
      </c>
      <c r="B151" s="18" t="s">
        <v>194</v>
      </c>
      <c r="C151" s="17" t="s">
        <v>200</v>
      </c>
      <c r="D151" s="30">
        <v>286.06</v>
      </c>
      <c r="E151" s="22"/>
      <c r="F151" s="23"/>
      <c r="G151" s="22">
        <v>9</v>
      </c>
      <c r="H151" s="23">
        <f t="shared" si="36"/>
        <v>13500</v>
      </c>
      <c r="I151" s="23">
        <f t="shared" si="31"/>
        <v>13500</v>
      </c>
    </row>
    <row r="152" ht="24" customHeight="1" spans="1:9">
      <c r="A152" s="9" t="s">
        <v>164</v>
      </c>
      <c r="B152" s="18" t="s">
        <v>194</v>
      </c>
      <c r="C152" s="17" t="s">
        <v>201</v>
      </c>
      <c r="D152" s="30">
        <v>134.5</v>
      </c>
      <c r="E152" s="22">
        <v>5</v>
      </c>
      <c r="F152" s="23">
        <f t="shared" si="37"/>
        <v>2500</v>
      </c>
      <c r="G152" s="22"/>
      <c r="H152" s="23"/>
      <c r="I152" s="23">
        <f t="shared" si="31"/>
        <v>2500</v>
      </c>
    </row>
    <row r="153" ht="24" customHeight="1" spans="1:9">
      <c r="A153" s="9" t="s">
        <v>164</v>
      </c>
      <c r="B153" s="18" t="s">
        <v>194</v>
      </c>
      <c r="C153" s="17" t="s">
        <v>202</v>
      </c>
      <c r="D153" s="30">
        <v>191.3</v>
      </c>
      <c r="E153" s="22">
        <v>6</v>
      </c>
      <c r="F153" s="23">
        <f t="shared" si="37"/>
        <v>3000</v>
      </c>
      <c r="G153" s="22"/>
      <c r="H153" s="23"/>
      <c r="I153" s="23">
        <f t="shared" si="31"/>
        <v>3000</v>
      </c>
    </row>
    <row r="154" ht="24" customHeight="1" spans="1:9">
      <c r="A154" s="9" t="s">
        <v>164</v>
      </c>
      <c r="B154" s="18" t="s">
        <v>194</v>
      </c>
      <c r="C154" s="17" t="s">
        <v>203</v>
      </c>
      <c r="D154" s="30">
        <v>180.9</v>
      </c>
      <c r="E154" s="22">
        <v>4</v>
      </c>
      <c r="F154" s="23">
        <f t="shared" si="37"/>
        <v>2000</v>
      </c>
      <c r="G154" s="22">
        <v>7</v>
      </c>
      <c r="H154" s="23">
        <f t="shared" ref="H154:H156" si="38">G154*1500</f>
        <v>10500</v>
      </c>
      <c r="I154" s="23">
        <f t="shared" si="31"/>
        <v>12500</v>
      </c>
    </row>
    <row r="155" ht="24" customHeight="1" spans="1:9">
      <c r="A155" s="9" t="s">
        <v>164</v>
      </c>
      <c r="B155" s="18" t="s">
        <v>194</v>
      </c>
      <c r="C155" s="17" t="s">
        <v>204</v>
      </c>
      <c r="D155" s="30">
        <v>162.3</v>
      </c>
      <c r="E155" s="22"/>
      <c r="F155" s="23"/>
      <c r="G155" s="22">
        <v>4</v>
      </c>
      <c r="H155" s="23">
        <f t="shared" si="38"/>
        <v>6000</v>
      </c>
      <c r="I155" s="23">
        <f t="shared" si="31"/>
        <v>6000</v>
      </c>
    </row>
    <row r="156" ht="24" customHeight="1" spans="1:9">
      <c r="A156" s="9" t="s">
        <v>164</v>
      </c>
      <c r="B156" s="18" t="s">
        <v>194</v>
      </c>
      <c r="C156" s="18" t="s">
        <v>205</v>
      </c>
      <c r="D156" s="30">
        <v>116.4</v>
      </c>
      <c r="E156" s="22"/>
      <c r="F156" s="23"/>
      <c r="G156" s="22">
        <v>2</v>
      </c>
      <c r="H156" s="23">
        <f t="shared" si="38"/>
        <v>3000</v>
      </c>
      <c r="I156" s="23">
        <f t="shared" ref="I156:I187" si="39">F156+H156</f>
        <v>3000</v>
      </c>
    </row>
    <row r="157" ht="24" customHeight="1" spans="1:9">
      <c r="A157" s="9" t="s">
        <v>164</v>
      </c>
      <c r="B157" s="18" t="s">
        <v>194</v>
      </c>
      <c r="C157" s="18" t="s">
        <v>206</v>
      </c>
      <c r="D157" s="30">
        <v>134.4</v>
      </c>
      <c r="E157" s="22">
        <v>4</v>
      </c>
      <c r="F157" s="23">
        <f>E157*500</f>
        <v>2000</v>
      </c>
      <c r="G157" s="22"/>
      <c r="H157" s="23"/>
      <c r="I157" s="23">
        <f t="shared" si="39"/>
        <v>2000</v>
      </c>
    </row>
    <row r="158" ht="24" customHeight="1" spans="1:9">
      <c r="A158" s="9" t="s">
        <v>164</v>
      </c>
      <c r="B158" s="18" t="s">
        <v>207</v>
      </c>
      <c r="C158" s="18" t="s">
        <v>208</v>
      </c>
      <c r="D158" s="18">
        <v>130</v>
      </c>
      <c r="E158" s="22"/>
      <c r="F158" s="23"/>
      <c r="G158" s="22">
        <v>5</v>
      </c>
      <c r="H158" s="23">
        <f t="shared" ref="H158:H165" si="40">G158*1500</f>
        <v>7500</v>
      </c>
      <c r="I158" s="23">
        <f t="shared" si="39"/>
        <v>7500</v>
      </c>
    </row>
    <row r="159" ht="24" customHeight="1" spans="1:9">
      <c r="A159" s="9" t="s">
        <v>164</v>
      </c>
      <c r="B159" s="18" t="s">
        <v>207</v>
      </c>
      <c r="C159" s="18" t="s">
        <v>209</v>
      </c>
      <c r="D159" s="18">
        <v>113.4</v>
      </c>
      <c r="E159" s="22"/>
      <c r="F159" s="23"/>
      <c r="G159" s="22">
        <v>2</v>
      </c>
      <c r="H159" s="23">
        <f t="shared" si="40"/>
        <v>3000</v>
      </c>
      <c r="I159" s="23">
        <f t="shared" si="39"/>
        <v>3000</v>
      </c>
    </row>
    <row r="160" ht="24" customHeight="1" spans="1:9">
      <c r="A160" s="9" t="s">
        <v>164</v>
      </c>
      <c r="B160" s="18" t="s">
        <v>207</v>
      </c>
      <c r="C160" s="18" t="s">
        <v>210</v>
      </c>
      <c r="D160" s="18">
        <v>181.6</v>
      </c>
      <c r="E160" s="22"/>
      <c r="F160" s="23"/>
      <c r="G160" s="22">
        <v>3</v>
      </c>
      <c r="H160" s="23">
        <f t="shared" si="40"/>
        <v>4500</v>
      </c>
      <c r="I160" s="23">
        <f t="shared" si="39"/>
        <v>4500</v>
      </c>
    </row>
    <row r="161" ht="24" customHeight="1" spans="1:9">
      <c r="A161" s="9" t="s">
        <v>164</v>
      </c>
      <c r="B161" s="18" t="s">
        <v>207</v>
      </c>
      <c r="C161" s="18" t="s">
        <v>211</v>
      </c>
      <c r="D161" s="30">
        <v>138.5</v>
      </c>
      <c r="E161" s="22"/>
      <c r="F161" s="23"/>
      <c r="G161" s="22">
        <v>2</v>
      </c>
      <c r="H161" s="23">
        <f t="shared" si="40"/>
        <v>3000</v>
      </c>
      <c r="I161" s="23">
        <f t="shared" si="39"/>
        <v>3000</v>
      </c>
    </row>
    <row r="162" ht="24" customHeight="1" spans="1:9">
      <c r="A162" s="9" t="s">
        <v>164</v>
      </c>
      <c r="B162" s="18" t="s">
        <v>207</v>
      </c>
      <c r="C162" s="18" t="s">
        <v>212</v>
      </c>
      <c r="D162" s="30">
        <v>117.9</v>
      </c>
      <c r="E162" s="22"/>
      <c r="F162" s="23"/>
      <c r="G162" s="22">
        <v>1</v>
      </c>
      <c r="H162" s="23">
        <f t="shared" si="40"/>
        <v>1500</v>
      </c>
      <c r="I162" s="23">
        <f t="shared" si="39"/>
        <v>1500</v>
      </c>
    </row>
    <row r="163" ht="24" customHeight="1" spans="1:9">
      <c r="A163" s="9" t="s">
        <v>164</v>
      </c>
      <c r="B163" s="18" t="s">
        <v>207</v>
      </c>
      <c r="C163" s="18" t="s">
        <v>213</v>
      </c>
      <c r="D163" s="30">
        <v>159.5</v>
      </c>
      <c r="E163" s="22"/>
      <c r="F163" s="23"/>
      <c r="G163" s="22">
        <v>2</v>
      </c>
      <c r="H163" s="23">
        <f t="shared" si="40"/>
        <v>3000</v>
      </c>
      <c r="I163" s="23">
        <f t="shared" si="39"/>
        <v>3000</v>
      </c>
    </row>
    <row r="164" ht="24" customHeight="1" spans="1:9">
      <c r="A164" s="9" t="s">
        <v>164</v>
      </c>
      <c r="B164" s="18" t="s">
        <v>207</v>
      </c>
      <c r="C164" s="18" t="s">
        <v>214</v>
      </c>
      <c r="D164" s="30">
        <v>109.9</v>
      </c>
      <c r="E164" s="22"/>
      <c r="F164" s="23"/>
      <c r="G164" s="22">
        <v>1</v>
      </c>
      <c r="H164" s="23">
        <f t="shared" si="40"/>
        <v>1500</v>
      </c>
      <c r="I164" s="23">
        <f t="shared" si="39"/>
        <v>1500</v>
      </c>
    </row>
    <row r="165" ht="24" customHeight="1" spans="1:9">
      <c r="A165" s="9" t="s">
        <v>164</v>
      </c>
      <c r="B165" s="18" t="s">
        <v>207</v>
      </c>
      <c r="C165" s="18" t="s">
        <v>215</v>
      </c>
      <c r="D165" s="30">
        <v>149.5</v>
      </c>
      <c r="E165" s="22"/>
      <c r="F165" s="23"/>
      <c r="G165" s="22">
        <v>1</v>
      </c>
      <c r="H165" s="23">
        <f t="shared" si="40"/>
        <v>1500</v>
      </c>
      <c r="I165" s="23">
        <f t="shared" si="39"/>
        <v>1500</v>
      </c>
    </row>
    <row r="166" ht="24" customHeight="1" spans="1:9">
      <c r="A166" s="9" t="s">
        <v>164</v>
      </c>
      <c r="B166" s="18" t="s">
        <v>216</v>
      </c>
      <c r="C166" s="8" t="s">
        <v>217</v>
      </c>
      <c r="D166" s="30">
        <v>919.7</v>
      </c>
      <c r="E166" s="22">
        <v>40</v>
      </c>
      <c r="F166" s="23">
        <f>E166*500</f>
        <v>20000</v>
      </c>
      <c r="G166" s="22"/>
      <c r="H166" s="23"/>
      <c r="I166" s="23">
        <f t="shared" si="39"/>
        <v>20000</v>
      </c>
    </row>
    <row r="167" ht="24" customHeight="1" spans="1:9">
      <c r="A167" s="9" t="s">
        <v>164</v>
      </c>
      <c r="B167" s="18" t="s">
        <v>218</v>
      </c>
      <c r="C167" s="18" t="s">
        <v>219</v>
      </c>
      <c r="D167" s="30">
        <v>2367.4</v>
      </c>
      <c r="E167" s="22">
        <v>20</v>
      </c>
      <c r="F167" s="23">
        <f>E167*500</f>
        <v>10000</v>
      </c>
      <c r="G167" s="22">
        <v>16</v>
      </c>
      <c r="H167" s="23">
        <f>G167*1500</f>
        <v>24000</v>
      </c>
      <c r="I167" s="23">
        <f t="shared" si="39"/>
        <v>34000</v>
      </c>
    </row>
    <row r="168" ht="24" customHeight="1" spans="1:9">
      <c r="A168" s="9" t="s">
        <v>164</v>
      </c>
      <c r="B168" s="18" t="s">
        <v>220</v>
      </c>
      <c r="C168" s="17" t="s">
        <v>221</v>
      </c>
      <c r="D168" s="18">
        <v>131.4</v>
      </c>
      <c r="E168" s="22">
        <v>3</v>
      </c>
      <c r="F168" s="23">
        <v>1500</v>
      </c>
      <c r="G168" s="22"/>
      <c r="H168" s="23"/>
      <c r="I168" s="23">
        <f t="shared" si="39"/>
        <v>1500</v>
      </c>
    </row>
    <row r="169" ht="24" customHeight="1" spans="1:9">
      <c r="A169" s="9" t="s">
        <v>164</v>
      </c>
      <c r="B169" s="18" t="s">
        <v>220</v>
      </c>
      <c r="C169" s="17" t="s">
        <v>222</v>
      </c>
      <c r="D169" s="18">
        <v>227.8</v>
      </c>
      <c r="E169" s="22"/>
      <c r="F169" s="23"/>
      <c r="G169" s="31">
        <v>9</v>
      </c>
      <c r="H169" s="23">
        <v>13500</v>
      </c>
      <c r="I169" s="23">
        <f t="shared" si="39"/>
        <v>13500</v>
      </c>
    </row>
    <row r="170" ht="24" customHeight="1" spans="1:9">
      <c r="A170" s="9" t="s">
        <v>164</v>
      </c>
      <c r="B170" s="18" t="s">
        <v>220</v>
      </c>
      <c r="C170" s="17" t="s">
        <v>223</v>
      </c>
      <c r="D170" s="18">
        <v>140.6</v>
      </c>
      <c r="E170" s="22"/>
      <c r="F170" s="23"/>
      <c r="G170" s="31">
        <v>3</v>
      </c>
      <c r="H170" s="23">
        <v>4500</v>
      </c>
      <c r="I170" s="23">
        <f t="shared" si="39"/>
        <v>4500</v>
      </c>
    </row>
    <row r="171" ht="24" customHeight="1" spans="1:9">
      <c r="A171" s="9" t="s">
        <v>164</v>
      </c>
      <c r="B171" s="18" t="s">
        <v>220</v>
      </c>
      <c r="C171" s="17" t="s">
        <v>224</v>
      </c>
      <c r="D171" s="18">
        <v>165.2</v>
      </c>
      <c r="E171" s="22"/>
      <c r="F171" s="23"/>
      <c r="G171" s="31">
        <v>3</v>
      </c>
      <c r="H171" s="23">
        <v>4500</v>
      </c>
      <c r="I171" s="23">
        <f t="shared" si="39"/>
        <v>4500</v>
      </c>
    </row>
    <row r="172" ht="24" customHeight="1" spans="1:9">
      <c r="A172" s="9" t="s">
        <v>164</v>
      </c>
      <c r="B172" s="18" t="s">
        <v>225</v>
      </c>
      <c r="C172" s="18" t="s">
        <v>226</v>
      </c>
      <c r="D172" s="30">
        <f>1743.3</f>
        <v>1743.3</v>
      </c>
      <c r="E172" s="22">
        <v>70</v>
      </c>
      <c r="F172" s="23">
        <f t="shared" ref="F172:F180" si="41">E172*500</f>
        <v>35000</v>
      </c>
      <c r="G172" s="22">
        <v>29</v>
      </c>
      <c r="H172" s="23">
        <f t="shared" ref="H172:H177" si="42">G172*1500</f>
        <v>43500</v>
      </c>
      <c r="I172" s="23">
        <f t="shared" si="39"/>
        <v>78500</v>
      </c>
    </row>
    <row r="173" ht="24" customHeight="1" spans="1:9">
      <c r="A173" s="9" t="s">
        <v>164</v>
      </c>
      <c r="B173" s="18" t="s">
        <v>227</v>
      </c>
      <c r="C173" s="18" t="s">
        <v>228</v>
      </c>
      <c r="D173" s="30">
        <v>153.98</v>
      </c>
      <c r="E173" s="22"/>
      <c r="F173" s="23"/>
      <c r="G173" s="22">
        <v>6</v>
      </c>
      <c r="H173" s="23">
        <f t="shared" si="42"/>
        <v>9000</v>
      </c>
      <c r="I173" s="23">
        <f t="shared" si="39"/>
        <v>9000</v>
      </c>
    </row>
    <row r="174" ht="24" customHeight="1" spans="1:9">
      <c r="A174" s="9" t="s">
        <v>164</v>
      </c>
      <c r="B174" s="18" t="s">
        <v>227</v>
      </c>
      <c r="C174" s="18" t="s">
        <v>229</v>
      </c>
      <c r="D174" s="30">
        <v>101.73</v>
      </c>
      <c r="E174" s="22">
        <v>2</v>
      </c>
      <c r="F174" s="23">
        <f t="shared" si="41"/>
        <v>1000</v>
      </c>
      <c r="G174" s="22">
        <v>1</v>
      </c>
      <c r="H174" s="23">
        <f t="shared" si="42"/>
        <v>1500</v>
      </c>
      <c r="I174" s="23">
        <f t="shared" si="39"/>
        <v>2500</v>
      </c>
    </row>
    <row r="175" ht="24" customHeight="1" spans="1:9">
      <c r="A175" s="9" t="s">
        <v>164</v>
      </c>
      <c r="B175" s="18" t="s">
        <v>227</v>
      </c>
      <c r="C175" s="18" t="s">
        <v>15</v>
      </c>
      <c r="D175" s="30">
        <v>123.02</v>
      </c>
      <c r="E175" s="22">
        <v>2</v>
      </c>
      <c r="F175" s="23">
        <f t="shared" si="41"/>
        <v>1000</v>
      </c>
      <c r="G175" s="22">
        <v>2</v>
      </c>
      <c r="H175" s="23">
        <f t="shared" si="42"/>
        <v>3000</v>
      </c>
      <c r="I175" s="23">
        <f t="shared" si="39"/>
        <v>4000</v>
      </c>
    </row>
    <row r="176" ht="24" customHeight="1" spans="1:9">
      <c r="A176" s="9" t="s">
        <v>164</v>
      </c>
      <c r="B176" s="18" t="s">
        <v>227</v>
      </c>
      <c r="C176" s="18" t="s">
        <v>230</v>
      </c>
      <c r="D176" s="30">
        <v>198.36</v>
      </c>
      <c r="E176" s="22">
        <v>4</v>
      </c>
      <c r="F176" s="23">
        <f t="shared" si="41"/>
        <v>2000</v>
      </c>
      <c r="G176" s="22">
        <v>2</v>
      </c>
      <c r="H176" s="23">
        <f t="shared" si="42"/>
        <v>3000</v>
      </c>
      <c r="I176" s="23">
        <f t="shared" si="39"/>
        <v>5000</v>
      </c>
    </row>
    <row r="177" ht="24" customHeight="1" spans="1:9">
      <c r="A177" s="9" t="s">
        <v>164</v>
      </c>
      <c r="B177" s="18" t="s">
        <v>227</v>
      </c>
      <c r="C177" s="18" t="s">
        <v>231</v>
      </c>
      <c r="D177" s="30">
        <v>128.14</v>
      </c>
      <c r="E177" s="22">
        <v>3</v>
      </c>
      <c r="F177" s="23">
        <f t="shared" si="41"/>
        <v>1500</v>
      </c>
      <c r="G177" s="22">
        <v>2</v>
      </c>
      <c r="H177" s="23">
        <f t="shared" si="42"/>
        <v>3000</v>
      </c>
      <c r="I177" s="23">
        <f t="shared" si="39"/>
        <v>4500</v>
      </c>
    </row>
    <row r="178" ht="24" customHeight="1" spans="1:9">
      <c r="A178" s="9" t="s">
        <v>164</v>
      </c>
      <c r="B178" s="18" t="s">
        <v>227</v>
      </c>
      <c r="C178" s="18" t="s">
        <v>232</v>
      </c>
      <c r="D178" s="30">
        <v>125.77</v>
      </c>
      <c r="E178" s="22">
        <v>5</v>
      </c>
      <c r="F178" s="23">
        <f t="shared" si="41"/>
        <v>2500</v>
      </c>
      <c r="G178" s="22"/>
      <c r="H178" s="23"/>
      <c r="I178" s="23">
        <f t="shared" si="39"/>
        <v>2500</v>
      </c>
    </row>
    <row r="179" ht="24" customHeight="1" spans="1:9">
      <c r="A179" s="9" t="s">
        <v>164</v>
      </c>
      <c r="B179" s="18" t="s">
        <v>227</v>
      </c>
      <c r="C179" s="18" t="s">
        <v>233</v>
      </c>
      <c r="D179" s="30">
        <v>169.46</v>
      </c>
      <c r="E179" s="22">
        <v>3</v>
      </c>
      <c r="F179" s="23">
        <f t="shared" si="41"/>
        <v>1500</v>
      </c>
      <c r="G179" s="22">
        <v>2</v>
      </c>
      <c r="H179" s="23">
        <f t="shared" ref="H179:H187" si="43">G179*1500</f>
        <v>3000</v>
      </c>
      <c r="I179" s="23">
        <f t="shared" si="39"/>
        <v>4500</v>
      </c>
    </row>
    <row r="180" ht="24" customHeight="1" spans="1:9">
      <c r="A180" s="9" t="s">
        <v>164</v>
      </c>
      <c r="B180" s="18" t="s">
        <v>227</v>
      </c>
      <c r="C180" s="18" t="s">
        <v>234</v>
      </c>
      <c r="D180" s="30">
        <v>145.87</v>
      </c>
      <c r="E180" s="22">
        <v>3</v>
      </c>
      <c r="F180" s="23">
        <f t="shared" si="41"/>
        <v>1500</v>
      </c>
      <c r="G180" s="22">
        <v>2</v>
      </c>
      <c r="H180" s="23">
        <f t="shared" si="43"/>
        <v>3000</v>
      </c>
      <c r="I180" s="23">
        <f t="shared" si="39"/>
        <v>4500</v>
      </c>
    </row>
    <row r="181" ht="24" customHeight="1" spans="1:9">
      <c r="A181" s="9" t="s">
        <v>164</v>
      </c>
      <c r="B181" s="18" t="s">
        <v>227</v>
      </c>
      <c r="C181" s="34" t="s">
        <v>235</v>
      </c>
      <c r="D181" s="30">
        <v>147.2</v>
      </c>
      <c r="E181" s="22"/>
      <c r="F181" s="23"/>
      <c r="G181" s="22">
        <v>5.88</v>
      </c>
      <c r="H181" s="23">
        <f t="shared" si="43"/>
        <v>8820</v>
      </c>
      <c r="I181" s="23">
        <f t="shared" si="39"/>
        <v>8820</v>
      </c>
    </row>
    <row r="182" ht="24" customHeight="1" spans="1:9">
      <c r="A182" s="9" t="s">
        <v>164</v>
      </c>
      <c r="B182" s="18" t="s">
        <v>227</v>
      </c>
      <c r="C182" s="34" t="s">
        <v>236</v>
      </c>
      <c r="D182" s="30">
        <v>105.05</v>
      </c>
      <c r="E182" s="22"/>
      <c r="F182" s="23"/>
      <c r="G182" s="22">
        <v>2</v>
      </c>
      <c r="H182" s="23">
        <f t="shared" si="43"/>
        <v>3000</v>
      </c>
      <c r="I182" s="23">
        <f t="shared" si="39"/>
        <v>3000</v>
      </c>
    </row>
    <row r="183" ht="24" customHeight="1" spans="1:9">
      <c r="A183" s="9" t="s">
        <v>164</v>
      </c>
      <c r="B183" s="18" t="s">
        <v>227</v>
      </c>
      <c r="C183" s="34" t="s">
        <v>237</v>
      </c>
      <c r="D183" s="30">
        <v>182.02</v>
      </c>
      <c r="E183" s="22"/>
      <c r="F183" s="23"/>
      <c r="G183" s="22">
        <v>4</v>
      </c>
      <c r="H183" s="23">
        <f t="shared" si="43"/>
        <v>6000</v>
      </c>
      <c r="I183" s="23">
        <f t="shared" si="39"/>
        <v>6000</v>
      </c>
    </row>
    <row r="184" ht="24" customHeight="1" spans="1:9">
      <c r="A184" s="9" t="s">
        <v>164</v>
      </c>
      <c r="B184" s="18" t="s">
        <v>227</v>
      </c>
      <c r="C184" s="34" t="s">
        <v>238</v>
      </c>
      <c r="D184" s="30">
        <v>122.36</v>
      </c>
      <c r="E184" s="22"/>
      <c r="F184" s="23"/>
      <c r="G184" s="22">
        <v>2</v>
      </c>
      <c r="H184" s="23">
        <f t="shared" si="43"/>
        <v>3000</v>
      </c>
      <c r="I184" s="23">
        <f t="shared" si="39"/>
        <v>3000</v>
      </c>
    </row>
    <row r="185" ht="24" customHeight="1" spans="1:9">
      <c r="A185" s="9" t="s">
        <v>164</v>
      </c>
      <c r="B185" s="18" t="s">
        <v>227</v>
      </c>
      <c r="C185" s="34" t="s">
        <v>239</v>
      </c>
      <c r="D185" s="30">
        <v>139.27</v>
      </c>
      <c r="E185" s="22"/>
      <c r="F185" s="23"/>
      <c r="G185" s="22">
        <v>2</v>
      </c>
      <c r="H185" s="23">
        <f t="shared" si="43"/>
        <v>3000</v>
      </c>
      <c r="I185" s="23">
        <f t="shared" si="39"/>
        <v>3000</v>
      </c>
    </row>
    <row r="186" ht="24" customHeight="1" spans="1:9">
      <c r="A186" s="9" t="s">
        <v>164</v>
      </c>
      <c r="B186" s="18" t="s">
        <v>227</v>
      </c>
      <c r="C186" s="34" t="s">
        <v>240</v>
      </c>
      <c r="D186" s="30">
        <v>174.4</v>
      </c>
      <c r="E186" s="22"/>
      <c r="F186" s="23"/>
      <c r="G186" s="22">
        <v>2</v>
      </c>
      <c r="H186" s="23">
        <f t="shared" si="43"/>
        <v>3000</v>
      </c>
      <c r="I186" s="23">
        <f t="shared" si="39"/>
        <v>3000</v>
      </c>
    </row>
    <row r="187" ht="24" customHeight="1" spans="1:9">
      <c r="A187" s="9" t="s">
        <v>164</v>
      </c>
      <c r="B187" s="18" t="s">
        <v>241</v>
      </c>
      <c r="C187" s="18" t="s">
        <v>242</v>
      </c>
      <c r="D187" s="30">
        <v>142</v>
      </c>
      <c r="E187" s="22"/>
      <c r="F187" s="23"/>
      <c r="G187" s="22">
        <v>5.6</v>
      </c>
      <c r="H187" s="23">
        <f t="shared" si="43"/>
        <v>8400</v>
      </c>
      <c r="I187" s="23">
        <f t="shared" si="39"/>
        <v>8400</v>
      </c>
    </row>
    <row r="188" s="1" customFormat="1" ht="24" customHeight="1" spans="1:9">
      <c r="A188" s="11" t="s">
        <v>38</v>
      </c>
      <c r="B188" s="11"/>
      <c r="C188" s="12" t="s">
        <v>243</v>
      </c>
      <c r="D188" s="13">
        <f t="shared" ref="D188:I188" si="44">SUM(D123:D187)</f>
        <v>16537.06</v>
      </c>
      <c r="E188" s="27">
        <f t="shared" si="44"/>
        <v>298</v>
      </c>
      <c r="F188" s="26">
        <f t="shared" si="44"/>
        <v>149000</v>
      </c>
      <c r="G188" s="27">
        <f t="shared" si="44"/>
        <v>229.48</v>
      </c>
      <c r="H188" s="26">
        <f t="shared" si="44"/>
        <v>344220</v>
      </c>
      <c r="I188" s="26">
        <f t="shared" si="44"/>
        <v>493220</v>
      </c>
    </row>
    <row r="189" ht="24" customHeight="1" spans="1:9">
      <c r="A189" s="9" t="s">
        <v>244</v>
      </c>
      <c r="B189" s="8" t="s">
        <v>245</v>
      </c>
      <c r="C189" s="8" t="s">
        <v>46</v>
      </c>
      <c r="D189" s="10">
        <v>1001.4</v>
      </c>
      <c r="E189" s="22"/>
      <c r="F189" s="23"/>
      <c r="G189" s="22">
        <v>36</v>
      </c>
      <c r="H189" s="23">
        <f>G189*1500</f>
        <v>54000</v>
      </c>
      <c r="I189" s="23">
        <f>F189+H189</f>
        <v>54000</v>
      </c>
    </row>
    <row r="190" ht="24" customHeight="1" spans="1:9">
      <c r="A190" s="9" t="s">
        <v>244</v>
      </c>
      <c r="B190" s="8" t="s">
        <v>246</v>
      </c>
      <c r="C190" s="8" t="s">
        <v>247</v>
      </c>
      <c r="D190" s="10">
        <v>456.4</v>
      </c>
      <c r="E190" s="22">
        <v>5</v>
      </c>
      <c r="F190" s="23">
        <f t="shared" ref="F189:F191" si="45">E190*500</f>
        <v>2500</v>
      </c>
      <c r="G190" s="22">
        <v>10</v>
      </c>
      <c r="H190" s="23">
        <f>G190*1500</f>
        <v>15000</v>
      </c>
      <c r="I190" s="23">
        <f>F190+H190</f>
        <v>17500</v>
      </c>
    </row>
    <row r="191" ht="24" customHeight="1" spans="1:9">
      <c r="A191" s="9" t="s">
        <v>244</v>
      </c>
      <c r="B191" s="8" t="s">
        <v>246</v>
      </c>
      <c r="C191" s="8" t="s">
        <v>248</v>
      </c>
      <c r="D191" s="10">
        <v>151</v>
      </c>
      <c r="E191" s="22">
        <v>4</v>
      </c>
      <c r="F191" s="23">
        <f t="shared" si="45"/>
        <v>2000</v>
      </c>
      <c r="G191" s="22"/>
      <c r="H191" s="23"/>
      <c r="I191" s="23">
        <f>F191+H191</f>
        <v>2000</v>
      </c>
    </row>
    <row r="192" ht="24" customHeight="1" spans="1:9">
      <c r="A192" s="9" t="s">
        <v>244</v>
      </c>
      <c r="B192" s="8" t="s">
        <v>249</v>
      </c>
      <c r="C192" s="8" t="s">
        <v>250</v>
      </c>
      <c r="D192" s="10">
        <v>624.1</v>
      </c>
      <c r="E192" s="22">
        <v>27</v>
      </c>
      <c r="F192" s="23">
        <f t="shared" ref="F192:F195" si="46">E192*500</f>
        <v>13500</v>
      </c>
      <c r="G192" s="22">
        <v>2</v>
      </c>
      <c r="H192" s="23">
        <f>G192*1500</f>
        <v>3000</v>
      </c>
      <c r="I192" s="23">
        <f t="shared" ref="I192:I220" si="47">F192+H192</f>
        <v>16500</v>
      </c>
    </row>
    <row r="193" ht="24" customHeight="1" spans="1:9">
      <c r="A193" s="9" t="s">
        <v>244</v>
      </c>
      <c r="B193" s="8" t="s">
        <v>251</v>
      </c>
      <c r="C193" s="8" t="s">
        <v>252</v>
      </c>
      <c r="D193" s="10">
        <v>197</v>
      </c>
      <c r="E193" s="22">
        <v>8</v>
      </c>
      <c r="F193" s="23">
        <f t="shared" si="46"/>
        <v>4000</v>
      </c>
      <c r="G193" s="22"/>
      <c r="H193" s="23"/>
      <c r="I193" s="23">
        <f t="shared" si="47"/>
        <v>4000</v>
      </c>
    </row>
    <row r="194" ht="24" customHeight="1" spans="1:9">
      <c r="A194" s="9" t="s">
        <v>244</v>
      </c>
      <c r="B194" s="8" t="s">
        <v>251</v>
      </c>
      <c r="C194" s="8" t="s">
        <v>253</v>
      </c>
      <c r="D194" s="10">
        <v>101</v>
      </c>
      <c r="E194" s="22"/>
      <c r="F194" s="23"/>
      <c r="G194" s="22">
        <v>2.4</v>
      </c>
      <c r="H194" s="23">
        <f t="shared" ref="H194:H196" si="48">G194*1500</f>
        <v>3600</v>
      </c>
      <c r="I194" s="23">
        <f t="shared" si="47"/>
        <v>3600</v>
      </c>
    </row>
    <row r="195" ht="24" customHeight="1" spans="1:9">
      <c r="A195" s="9" t="s">
        <v>244</v>
      </c>
      <c r="B195" s="8" t="s">
        <v>251</v>
      </c>
      <c r="C195" s="8" t="s">
        <v>254</v>
      </c>
      <c r="D195" s="10">
        <v>102</v>
      </c>
      <c r="E195" s="22">
        <v>5</v>
      </c>
      <c r="F195" s="23">
        <f t="shared" si="46"/>
        <v>2500</v>
      </c>
      <c r="G195" s="22">
        <v>4</v>
      </c>
      <c r="H195" s="23">
        <f t="shared" si="48"/>
        <v>6000</v>
      </c>
      <c r="I195" s="23">
        <f t="shared" si="47"/>
        <v>8500</v>
      </c>
    </row>
    <row r="196" ht="24" customHeight="1" spans="1:9">
      <c r="A196" s="9" t="s">
        <v>244</v>
      </c>
      <c r="B196" s="8" t="s">
        <v>251</v>
      </c>
      <c r="C196" s="8" t="s">
        <v>255</v>
      </c>
      <c r="D196" s="10">
        <v>193.8</v>
      </c>
      <c r="E196" s="22"/>
      <c r="F196" s="23"/>
      <c r="G196" s="22">
        <v>6</v>
      </c>
      <c r="H196" s="23">
        <f t="shared" si="48"/>
        <v>9000</v>
      </c>
      <c r="I196" s="23">
        <f t="shared" si="47"/>
        <v>9000</v>
      </c>
    </row>
    <row r="197" ht="24" customHeight="1" spans="1:9">
      <c r="A197" s="9" t="s">
        <v>244</v>
      </c>
      <c r="B197" s="8" t="s">
        <v>251</v>
      </c>
      <c r="C197" s="8" t="s">
        <v>256</v>
      </c>
      <c r="D197" s="10">
        <v>102.5</v>
      </c>
      <c r="E197" s="22">
        <v>5</v>
      </c>
      <c r="F197" s="23">
        <f t="shared" ref="F197:F201" si="49">E197*500</f>
        <v>2500</v>
      </c>
      <c r="G197" s="22"/>
      <c r="H197" s="23"/>
      <c r="I197" s="23">
        <f t="shared" si="47"/>
        <v>2500</v>
      </c>
    </row>
    <row r="198" ht="24" customHeight="1" spans="1:9">
      <c r="A198" s="9" t="s">
        <v>244</v>
      </c>
      <c r="B198" s="8" t="s">
        <v>257</v>
      </c>
      <c r="C198" s="8" t="s">
        <v>258</v>
      </c>
      <c r="D198" s="10">
        <v>163.5</v>
      </c>
      <c r="E198" s="22">
        <v>6</v>
      </c>
      <c r="F198" s="23">
        <f t="shared" si="49"/>
        <v>3000</v>
      </c>
      <c r="G198" s="22"/>
      <c r="H198" s="23"/>
      <c r="I198" s="23">
        <f t="shared" si="47"/>
        <v>3000</v>
      </c>
    </row>
    <row r="199" ht="24" customHeight="1" spans="1:9">
      <c r="A199" s="9" t="s">
        <v>244</v>
      </c>
      <c r="B199" s="8" t="s">
        <v>259</v>
      </c>
      <c r="C199" s="8" t="s">
        <v>260</v>
      </c>
      <c r="D199" s="10">
        <v>201</v>
      </c>
      <c r="E199" s="22">
        <v>4</v>
      </c>
      <c r="F199" s="23">
        <f t="shared" si="49"/>
        <v>2000</v>
      </c>
      <c r="G199" s="22"/>
      <c r="H199" s="23"/>
      <c r="I199" s="23">
        <f t="shared" si="47"/>
        <v>2000</v>
      </c>
    </row>
    <row r="200" ht="24" customHeight="1" spans="1:9">
      <c r="A200" s="9" t="s">
        <v>244</v>
      </c>
      <c r="B200" s="8" t="s">
        <v>259</v>
      </c>
      <c r="C200" s="8" t="s">
        <v>261</v>
      </c>
      <c r="D200" s="10">
        <v>174</v>
      </c>
      <c r="E200" s="22">
        <v>4</v>
      </c>
      <c r="F200" s="23">
        <f t="shared" si="49"/>
        <v>2000</v>
      </c>
      <c r="G200" s="22"/>
      <c r="H200" s="23"/>
      <c r="I200" s="23">
        <f t="shared" si="47"/>
        <v>2000</v>
      </c>
    </row>
    <row r="201" ht="24" customHeight="1" spans="1:9">
      <c r="A201" s="9" t="s">
        <v>244</v>
      </c>
      <c r="B201" s="8" t="s">
        <v>259</v>
      </c>
      <c r="C201" s="8" t="s">
        <v>262</v>
      </c>
      <c r="D201" s="10">
        <v>221.6</v>
      </c>
      <c r="E201" s="22">
        <v>11</v>
      </c>
      <c r="F201" s="23">
        <f t="shared" si="49"/>
        <v>5500</v>
      </c>
      <c r="G201" s="22"/>
      <c r="H201" s="23"/>
      <c r="I201" s="23">
        <f t="shared" si="47"/>
        <v>5500</v>
      </c>
    </row>
    <row r="202" ht="24" customHeight="1" spans="1:9">
      <c r="A202" s="9" t="s">
        <v>244</v>
      </c>
      <c r="B202" s="8" t="s">
        <v>263</v>
      </c>
      <c r="C202" s="8" t="s">
        <v>264</v>
      </c>
      <c r="D202" s="10">
        <v>759.6</v>
      </c>
      <c r="E202" s="22"/>
      <c r="F202" s="23"/>
      <c r="G202" s="22">
        <v>24</v>
      </c>
      <c r="H202" s="23">
        <f>G202*1500</f>
        <v>36000</v>
      </c>
      <c r="I202" s="23">
        <f t="shared" si="47"/>
        <v>36000</v>
      </c>
    </row>
    <row r="203" ht="24" customHeight="1" spans="1:9">
      <c r="A203" s="9" t="s">
        <v>244</v>
      </c>
      <c r="B203" s="8" t="s">
        <v>259</v>
      </c>
      <c r="C203" s="8" t="s">
        <v>265</v>
      </c>
      <c r="D203" s="10">
        <v>149.4</v>
      </c>
      <c r="E203" s="22"/>
      <c r="F203" s="23"/>
      <c r="G203" s="22">
        <v>5.6</v>
      </c>
      <c r="H203" s="23">
        <f>G203*1500</f>
        <v>8400</v>
      </c>
      <c r="I203" s="23">
        <f t="shared" si="47"/>
        <v>8400</v>
      </c>
    </row>
    <row r="204" ht="24" customHeight="1" spans="1:9">
      <c r="A204" s="9" t="s">
        <v>244</v>
      </c>
      <c r="B204" s="8" t="s">
        <v>259</v>
      </c>
      <c r="C204" s="8" t="s">
        <v>266</v>
      </c>
      <c r="D204" s="10">
        <v>157.8</v>
      </c>
      <c r="E204" s="22">
        <v>5</v>
      </c>
      <c r="F204" s="23">
        <f>E204*500</f>
        <v>2500</v>
      </c>
      <c r="G204" s="22"/>
      <c r="H204" s="23"/>
      <c r="I204" s="23">
        <f t="shared" si="47"/>
        <v>2500</v>
      </c>
    </row>
    <row r="205" ht="24" customHeight="1" spans="1:9">
      <c r="A205" s="9" t="s">
        <v>244</v>
      </c>
      <c r="B205" s="8" t="s">
        <v>259</v>
      </c>
      <c r="C205" s="8" t="s">
        <v>267</v>
      </c>
      <c r="D205" s="10">
        <v>168.7</v>
      </c>
      <c r="E205" s="22">
        <v>5</v>
      </c>
      <c r="F205" s="23">
        <f>E205*500</f>
        <v>2500</v>
      </c>
      <c r="G205" s="22"/>
      <c r="H205" s="23"/>
      <c r="I205" s="23">
        <f t="shared" si="47"/>
        <v>2500</v>
      </c>
    </row>
    <row r="206" ht="24" customHeight="1" spans="1:9">
      <c r="A206" s="9" t="s">
        <v>244</v>
      </c>
      <c r="B206" s="8" t="s">
        <v>268</v>
      </c>
      <c r="C206" s="8" t="s">
        <v>269</v>
      </c>
      <c r="D206" s="10">
        <v>176.5</v>
      </c>
      <c r="E206" s="36">
        <v>6</v>
      </c>
      <c r="F206" s="23">
        <f>E206*500</f>
        <v>3000</v>
      </c>
      <c r="G206" s="22">
        <v>6</v>
      </c>
      <c r="H206" s="23">
        <f>G206*1500</f>
        <v>9000</v>
      </c>
      <c r="I206" s="23">
        <f t="shared" si="47"/>
        <v>12000</v>
      </c>
    </row>
    <row r="207" ht="24" customHeight="1" spans="1:9">
      <c r="A207" s="9" t="s">
        <v>244</v>
      </c>
      <c r="B207" s="8" t="s">
        <v>268</v>
      </c>
      <c r="C207" s="8" t="s">
        <v>270</v>
      </c>
      <c r="D207" s="10">
        <v>163.2</v>
      </c>
      <c r="E207" s="22"/>
      <c r="F207" s="23"/>
      <c r="G207" s="22">
        <v>6</v>
      </c>
      <c r="H207" s="23">
        <f>G207*1500</f>
        <v>9000</v>
      </c>
      <c r="I207" s="23">
        <f t="shared" si="47"/>
        <v>9000</v>
      </c>
    </row>
    <row r="208" ht="24" customHeight="1" spans="1:9">
      <c r="A208" s="9" t="s">
        <v>244</v>
      </c>
      <c r="B208" s="8" t="s">
        <v>268</v>
      </c>
      <c r="C208" s="8" t="s">
        <v>271</v>
      </c>
      <c r="D208" s="10">
        <v>118.6</v>
      </c>
      <c r="E208" s="22">
        <v>5</v>
      </c>
      <c r="F208" s="23">
        <f t="shared" ref="F208:F214" si="50">E208*500</f>
        <v>2500</v>
      </c>
      <c r="G208" s="22"/>
      <c r="H208" s="23"/>
      <c r="I208" s="23">
        <f t="shared" si="47"/>
        <v>2500</v>
      </c>
    </row>
    <row r="209" ht="24" customHeight="1" spans="1:9">
      <c r="A209" s="9" t="s">
        <v>244</v>
      </c>
      <c r="B209" s="8" t="s">
        <v>268</v>
      </c>
      <c r="C209" s="8" t="s">
        <v>272</v>
      </c>
      <c r="D209" s="10">
        <v>103.5</v>
      </c>
      <c r="E209" s="22">
        <v>4</v>
      </c>
      <c r="F209" s="23">
        <f t="shared" si="50"/>
        <v>2000</v>
      </c>
      <c r="G209" s="22"/>
      <c r="H209" s="23"/>
      <c r="I209" s="23">
        <f t="shared" si="47"/>
        <v>2000</v>
      </c>
    </row>
    <row r="210" ht="24" customHeight="1" spans="1:9">
      <c r="A210" s="9" t="s">
        <v>244</v>
      </c>
      <c r="B210" s="8" t="s">
        <v>268</v>
      </c>
      <c r="C210" s="8" t="s">
        <v>273</v>
      </c>
      <c r="D210" s="10">
        <v>116.5</v>
      </c>
      <c r="E210" s="22">
        <v>5.8</v>
      </c>
      <c r="F210" s="23">
        <f t="shared" si="50"/>
        <v>2900</v>
      </c>
      <c r="G210" s="22"/>
      <c r="H210" s="23"/>
      <c r="I210" s="23">
        <f t="shared" si="47"/>
        <v>2900</v>
      </c>
    </row>
    <row r="211" ht="24" customHeight="1" spans="1:9">
      <c r="A211" s="9" t="s">
        <v>244</v>
      </c>
      <c r="B211" s="8" t="s">
        <v>268</v>
      </c>
      <c r="C211" s="8" t="s">
        <v>274</v>
      </c>
      <c r="D211" s="10">
        <v>165.3</v>
      </c>
      <c r="E211" s="22">
        <v>8</v>
      </c>
      <c r="F211" s="23">
        <f t="shared" si="50"/>
        <v>4000</v>
      </c>
      <c r="G211" s="22"/>
      <c r="H211" s="23"/>
      <c r="I211" s="23">
        <f t="shared" si="47"/>
        <v>4000</v>
      </c>
    </row>
    <row r="212" ht="24" customHeight="1" spans="1:9">
      <c r="A212" s="9" t="s">
        <v>244</v>
      </c>
      <c r="B212" s="8" t="s">
        <v>268</v>
      </c>
      <c r="C212" s="8" t="s">
        <v>275</v>
      </c>
      <c r="D212" s="10">
        <v>143.3</v>
      </c>
      <c r="E212" s="22">
        <v>6</v>
      </c>
      <c r="F212" s="23">
        <f t="shared" si="50"/>
        <v>3000</v>
      </c>
      <c r="G212" s="22"/>
      <c r="H212" s="23"/>
      <c r="I212" s="23">
        <f t="shared" si="47"/>
        <v>3000</v>
      </c>
    </row>
    <row r="213" ht="24" customHeight="1" spans="1:9">
      <c r="A213" s="9" t="s">
        <v>244</v>
      </c>
      <c r="B213" s="8" t="s">
        <v>268</v>
      </c>
      <c r="C213" s="8" t="s">
        <v>276</v>
      </c>
      <c r="D213" s="10">
        <v>103.4</v>
      </c>
      <c r="E213" s="22">
        <v>5</v>
      </c>
      <c r="F213" s="23">
        <f t="shared" si="50"/>
        <v>2500</v>
      </c>
      <c r="G213" s="22"/>
      <c r="H213" s="23"/>
      <c r="I213" s="23">
        <f t="shared" si="47"/>
        <v>2500</v>
      </c>
    </row>
    <row r="214" ht="24" customHeight="1" spans="1:9">
      <c r="A214" s="9" t="s">
        <v>244</v>
      </c>
      <c r="B214" s="8" t="s">
        <v>268</v>
      </c>
      <c r="C214" s="8" t="s">
        <v>277</v>
      </c>
      <c r="D214" s="10">
        <v>111.3</v>
      </c>
      <c r="E214" s="22">
        <v>5.5</v>
      </c>
      <c r="F214" s="23">
        <f t="shared" si="50"/>
        <v>2750</v>
      </c>
      <c r="G214" s="22"/>
      <c r="H214" s="23"/>
      <c r="I214" s="23">
        <f t="shared" si="47"/>
        <v>2750</v>
      </c>
    </row>
    <row r="215" ht="24" customHeight="1" spans="1:9">
      <c r="A215" s="9" t="s">
        <v>244</v>
      </c>
      <c r="B215" s="8" t="s">
        <v>278</v>
      </c>
      <c r="C215" s="8" t="s">
        <v>279</v>
      </c>
      <c r="D215" s="10">
        <v>199.6</v>
      </c>
      <c r="E215" s="22">
        <v>7</v>
      </c>
      <c r="F215" s="23">
        <f t="shared" ref="F215:F254" si="51">E215*500</f>
        <v>3500</v>
      </c>
      <c r="G215" s="22"/>
      <c r="H215" s="23"/>
      <c r="I215" s="23">
        <f t="shared" si="47"/>
        <v>3500</v>
      </c>
    </row>
    <row r="216" ht="24" customHeight="1" spans="1:9">
      <c r="A216" s="9" t="s">
        <v>244</v>
      </c>
      <c r="B216" s="8" t="s">
        <v>278</v>
      </c>
      <c r="C216" s="8" t="s">
        <v>280</v>
      </c>
      <c r="D216" s="10">
        <v>192.7</v>
      </c>
      <c r="E216" s="22">
        <v>9</v>
      </c>
      <c r="F216" s="23">
        <f t="shared" si="51"/>
        <v>4500</v>
      </c>
      <c r="G216" s="22"/>
      <c r="H216" s="23"/>
      <c r="I216" s="23">
        <f t="shared" si="47"/>
        <v>4500</v>
      </c>
    </row>
    <row r="217" ht="24" customHeight="1" spans="1:9">
      <c r="A217" s="9" t="s">
        <v>244</v>
      </c>
      <c r="B217" s="8" t="s">
        <v>278</v>
      </c>
      <c r="C217" s="8" t="s">
        <v>281</v>
      </c>
      <c r="D217" s="10">
        <v>197.1</v>
      </c>
      <c r="E217" s="22">
        <v>9.5</v>
      </c>
      <c r="F217" s="23">
        <f t="shared" si="51"/>
        <v>4750</v>
      </c>
      <c r="G217" s="22"/>
      <c r="H217" s="23"/>
      <c r="I217" s="23">
        <f t="shared" si="47"/>
        <v>4750</v>
      </c>
    </row>
    <row r="218" ht="24" customHeight="1" spans="1:9">
      <c r="A218" s="9" t="s">
        <v>244</v>
      </c>
      <c r="B218" s="8" t="s">
        <v>278</v>
      </c>
      <c r="C218" s="8" t="s">
        <v>282</v>
      </c>
      <c r="D218" s="10">
        <v>177.8</v>
      </c>
      <c r="E218" s="22">
        <v>6</v>
      </c>
      <c r="F218" s="23">
        <f t="shared" si="51"/>
        <v>3000</v>
      </c>
      <c r="G218" s="22"/>
      <c r="H218" s="23"/>
      <c r="I218" s="23">
        <f t="shared" si="47"/>
        <v>3000</v>
      </c>
    </row>
    <row r="219" ht="24" customHeight="1" spans="1:9">
      <c r="A219" s="9" t="s">
        <v>244</v>
      </c>
      <c r="B219" s="8" t="s">
        <v>278</v>
      </c>
      <c r="C219" s="8" t="s">
        <v>283</v>
      </c>
      <c r="D219" s="10">
        <v>117.4</v>
      </c>
      <c r="E219" s="22">
        <v>4.5</v>
      </c>
      <c r="F219" s="23">
        <f t="shared" si="51"/>
        <v>2250</v>
      </c>
      <c r="G219" s="22"/>
      <c r="H219" s="23"/>
      <c r="I219" s="23">
        <f t="shared" ref="I219:I253" si="52">F219+H219</f>
        <v>2250</v>
      </c>
    </row>
    <row r="220" ht="24" customHeight="1" spans="1:9">
      <c r="A220" s="9" t="s">
        <v>244</v>
      </c>
      <c r="B220" s="8" t="s">
        <v>284</v>
      </c>
      <c r="C220" s="8" t="s">
        <v>285</v>
      </c>
      <c r="D220" s="10">
        <v>200.9</v>
      </c>
      <c r="E220" s="22">
        <v>8.5</v>
      </c>
      <c r="F220" s="23">
        <f t="shared" si="51"/>
        <v>4250</v>
      </c>
      <c r="G220" s="22"/>
      <c r="H220" s="23"/>
      <c r="I220" s="23">
        <f t="shared" si="52"/>
        <v>4250</v>
      </c>
    </row>
    <row r="221" ht="24" customHeight="1" spans="1:9">
      <c r="A221" s="9" t="s">
        <v>244</v>
      </c>
      <c r="B221" s="8" t="s">
        <v>284</v>
      </c>
      <c r="C221" s="8" t="s">
        <v>286</v>
      </c>
      <c r="D221" s="10">
        <v>123</v>
      </c>
      <c r="E221" s="22">
        <v>5</v>
      </c>
      <c r="F221" s="23">
        <f t="shared" si="51"/>
        <v>2500</v>
      </c>
      <c r="G221" s="22"/>
      <c r="H221" s="23"/>
      <c r="I221" s="23">
        <f t="shared" si="52"/>
        <v>2500</v>
      </c>
    </row>
    <row r="222" ht="24" customHeight="1" spans="1:9">
      <c r="A222" s="9" t="s">
        <v>244</v>
      </c>
      <c r="B222" s="8" t="s">
        <v>284</v>
      </c>
      <c r="C222" s="8" t="s">
        <v>287</v>
      </c>
      <c r="D222" s="10">
        <v>118.3</v>
      </c>
      <c r="E222" s="22">
        <v>5.9</v>
      </c>
      <c r="F222" s="23">
        <f t="shared" si="51"/>
        <v>2950</v>
      </c>
      <c r="G222" s="22"/>
      <c r="H222" s="23"/>
      <c r="I222" s="23">
        <f t="shared" si="52"/>
        <v>2950</v>
      </c>
    </row>
    <row r="223" ht="24" customHeight="1" spans="1:9">
      <c r="A223" s="9" t="s">
        <v>244</v>
      </c>
      <c r="B223" s="8" t="s">
        <v>284</v>
      </c>
      <c r="C223" s="8" t="s">
        <v>288</v>
      </c>
      <c r="D223" s="10">
        <v>202</v>
      </c>
      <c r="E223" s="22">
        <v>10</v>
      </c>
      <c r="F223" s="23">
        <f t="shared" si="51"/>
        <v>5000</v>
      </c>
      <c r="G223" s="22"/>
      <c r="H223" s="23"/>
      <c r="I223" s="23">
        <f t="shared" si="52"/>
        <v>5000</v>
      </c>
    </row>
    <row r="224" ht="24" customHeight="1" spans="1:9">
      <c r="A224" s="9" t="s">
        <v>244</v>
      </c>
      <c r="B224" s="8" t="s">
        <v>289</v>
      </c>
      <c r="C224" s="8" t="s">
        <v>290</v>
      </c>
      <c r="D224" s="10">
        <v>267.4</v>
      </c>
      <c r="E224" s="22">
        <v>13</v>
      </c>
      <c r="F224" s="23">
        <f t="shared" si="51"/>
        <v>6500</v>
      </c>
      <c r="G224" s="22"/>
      <c r="H224" s="23"/>
      <c r="I224" s="23">
        <f t="shared" si="52"/>
        <v>6500</v>
      </c>
    </row>
    <row r="225" ht="24" customHeight="1" spans="1:9">
      <c r="A225" s="9" t="s">
        <v>244</v>
      </c>
      <c r="B225" s="8" t="s">
        <v>289</v>
      </c>
      <c r="C225" s="8" t="s">
        <v>291</v>
      </c>
      <c r="D225" s="10">
        <v>809.2</v>
      </c>
      <c r="E225" s="22">
        <v>20</v>
      </c>
      <c r="F225" s="23">
        <f t="shared" si="51"/>
        <v>10000</v>
      </c>
      <c r="G225" s="22">
        <v>10</v>
      </c>
      <c r="H225" s="23">
        <f>G225*1500</f>
        <v>15000</v>
      </c>
      <c r="I225" s="23">
        <f t="shared" si="52"/>
        <v>25000</v>
      </c>
    </row>
    <row r="226" ht="24" customHeight="1" spans="1:9">
      <c r="A226" s="9" t="s">
        <v>244</v>
      </c>
      <c r="B226" s="8" t="s">
        <v>292</v>
      </c>
      <c r="C226" s="8" t="s">
        <v>293</v>
      </c>
      <c r="D226" s="10">
        <v>111.8</v>
      </c>
      <c r="E226" s="22">
        <v>5.5</v>
      </c>
      <c r="F226" s="23">
        <f t="shared" si="51"/>
        <v>2750</v>
      </c>
      <c r="G226" s="22"/>
      <c r="H226" s="23"/>
      <c r="I226" s="23">
        <f t="shared" si="52"/>
        <v>2750</v>
      </c>
    </row>
    <row r="227" ht="24" customHeight="1" spans="1:9">
      <c r="A227" s="9" t="s">
        <v>244</v>
      </c>
      <c r="B227" s="8" t="s">
        <v>292</v>
      </c>
      <c r="C227" s="8" t="s">
        <v>294</v>
      </c>
      <c r="D227" s="10">
        <v>127.6</v>
      </c>
      <c r="E227" s="22">
        <v>6.25</v>
      </c>
      <c r="F227" s="23">
        <f t="shared" si="51"/>
        <v>3125</v>
      </c>
      <c r="G227" s="22"/>
      <c r="H227" s="23"/>
      <c r="I227" s="23">
        <f t="shared" si="52"/>
        <v>3125</v>
      </c>
    </row>
    <row r="228" ht="24" customHeight="1" spans="1:9">
      <c r="A228" s="9" t="s">
        <v>244</v>
      </c>
      <c r="B228" s="8" t="s">
        <v>292</v>
      </c>
      <c r="C228" s="8" t="s">
        <v>295</v>
      </c>
      <c r="D228" s="10">
        <v>113</v>
      </c>
      <c r="E228" s="22">
        <v>4.5</v>
      </c>
      <c r="F228" s="23">
        <f t="shared" si="51"/>
        <v>2250</v>
      </c>
      <c r="G228" s="22"/>
      <c r="H228" s="23"/>
      <c r="I228" s="23">
        <f t="shared" si="52"/>
        <v>2250</v>
      </c>
    </row>
    <row r="229" ht="24" customHeight="1" spans="1:9">
      <c r="A229" s="9" t="s">
        <v>244</v>
      </c>
      <c r="B229" s="8" t="s">
        <v>292</v>
      </c>
      <c r="C229" s="8" t="s">
        <v>296</v>
      </c>
      <c r="D229" s="10">
        <v>107.2</v>
      </c>
      <c r="E229" s="22">
        <v>5.35</v>
      </c>
      <c r="F229" s="23">
        <f t="shared" si="51"/>
        <v>2675</v>
      </c>
      <c r="G229" s="22"/>
      <c r="H229" s="23"/>
      <c r="I229" s="23">
        <f t="shared" si="52"/>
        <v>2675</v>
      </c>
    </row>
    <row r="230" ht="24" customHeight="1" spans="1:9">
      <c r="A230" s="9" t="s">
        <v>244</v>
      </c>
      <c r="B230" s="8" t="s">
        <v>292</v>
      </c>
      <c r="C230" s="8" t="s">
        <v>297</v>
      </c>
      <c r="D230" s="10">
        <v>153.5</v>
      </c>
      <c r="E230" s="22">
        <v>3</v>
      </c>
      <c r="F230" s="23">
        <f t="shared" si="51"/>
        <v>1500</v>
      </c>
      <c r="G230" s="22"/>
      <c r="H230" s="23"/>
      <c r="I230" s="23">
        <f t="shared" si="52"/>
        <v>1500</v>
      </c>
    </row>
    <row r="231" ht="24" customHeight="1" spans="1:9">
      <c r="A231" s="9" t="s">
        <v>244</v>
      </c>
      <c r="B231" s="8" t="s">
        <v>292</v>
      </c>
      <c r="C231" s="8" t="s">
        <v>298</v>
      </c>
      <c r="D231" s="10">
        <v>107.9</v>
      </c>
      <c r="E231" s="22">
        <v>4</v>
      </c>
      <c r="F231" s="23">
        <f t="shared" si="51"/>
        <v>2000</v>
      </c>
      <c r="G231" s="22"/>
      <c r="H231" s="23"/>
      <c r="I231" s="23">
        <f t="shared" si="52"/>
        <v>2000</v>
      </c>
    </row>
    <row r="232" ht="24" customHeight="1" spans="1:9">
      <c r="A232" s="9" t="s">
        <v>244</v>
      </c>
      <c r="B232" s="8" t="s">
        <v>292</v>
      </c>
      <c r="C232" s="8" t="s">
        <v>299</v>
      </c>
      <c r="D232" s="10">
        <v>103.3</v>
      </c>
      <c r="E232" s="22">
        <v>5.15</v>
      </c>
      <c r="F232" s="23">
        <f t="shared" si="51"/>
        <v>2575</v>
      </c>
      <c r="G232" s="22"/>
      <c r="H232" s="23"/>
      <c r="I232" s="23">
        <f t="shared" si="52"/>
        <v>2575</v>
      </c>
    </row>
    <row r="233" ht="24" customHeight="1" spans="1:9">
      <c r="A233" s="9" t="s">
        <v>244</v>
      </c>
      <c r="B233" s="8" t="s">
        <v>292</v>
      </c>
      <c r="C233" s="8" t="s">
        <v>300</v>
      </c>
      <c r="D233" s="10">
        <v>108.8</v>
      </c>
      <c r="E233" s="22">
        <v>5</v>
      </c>
      <c r="F233" s="23">
        <f t="shared" si="51"/>
        <v>2500</v>
      </c>
      <c r="G233" s="22"/>
      <c r="H233" s="23"/>
      <c r="I233" s="23">
        <f t="shared" si="52"/>
        <v>2500</v>
      </c>
    </row>
    <row r="234" ht="24" customHeight="1" spans="1:9">
      <c r="A234" s="9" t="s">
        <v>244</v>
      </c>
      <c r="B234" s="8" t="s">
        <v>292</v>
      </c>
      <c r="C234" s="8" t="s">
        <v>301</v>
      </c>
      <c r="D234" s="10">
        <v>105.9</v>
      </c>
      <c r="E234" s="22">
        <v>4.25</v>
      </c>
      <c r="F234" s="23">
        <f t="shared" si="51"/>
        <v>2125</v>
      </c>
      <c r="G234" s="22"/>
      <c r="H234" s="23"/>
      <c r="I234" s="23">
        <f t="shared" si="52"/>
        <v>2125</v>
      </c>
    </row>
    <row r="235" ht="24" customHeight="1" spans="1:9">
      <c r="A235" s="9" t="s">
        <v>244</v>
      </c>
      <c r="B235" s="8" t="s">
        <v>292</v>
      </c>
      <c r="C235" s="8" t="s">
        <v>302</v>
      </c>
      <c r="D235" s="10">
        <v>131.2</v>
      </c>
      <c r="E235" s="22">
        <v>6</v>
      </c>
      <c r="F235" s="23">
        <f t="shared" si="51"/>
        <v>3000</v>
      </c>
      <c r="G235" s="22"/>
      <c r="H235" s="23"/>
      <c r="I235" s="23">
        <f t="shared" si="52"/>
        <v>3000</v>
      </c>
    </row>
    <row r="236" ht="24" customHeight="1" spans="1:9">
      <c r="A236" s="9" t="s">
        <v>244</v>
      </c>
      <c r="B236" s="8" t="s">
        <v>292</v>
      </c>
      <c r="C236" s="8" t="s">
        <v>303</v>
      </c>
      <c r="D236" s="10">
        <v>119.3</v>
      </c>
      <c r="E236" s="22">
        <v>5.95</v>
      </c>
      <c r="F236" s="23">
        <f t="shared" si="51"/>
        <v>2975</v>
      </c>
      <c r="G236" s="22"/>
      <c r="H236" s="23"/>
      <c r="I236" s="23">
        <f t="shared" si="52"/>
        <v>2975</v>
      </c>
    </row>
    <row r="237" ht="24" customHeight="1" spans="1:9">
      <c r="A237" s="9" t="s">
        <v>244</v>
      </c>
      <c r="B237" s="8" t="s">
        <v>304</v>
      </c>
      <c r="C237" s="8" t="s">
        <v>305</v>
      </c>
      <c r="D237" s="10">
        <v>1242.1</v>
      </c>
      <c r="E237" s="22">
        <v>60</v>
      </c>
      <c r="F237" s="23">
        <f t="shared" si="51"/>
        <v>30000</v>
      </c>
      <c r="G237" s="22">
        <v>48</v>
      </c>
      <c r="H237" s="23">
        <f>G237*1500</f>
        <v>72000</v>
      </c>
      <c r="I237" s="23">
        <f t="shared" si="52"/>
        <v>102000</v>
      </c>
    </row>
    <row r="238" ht="24" customHeight="1" spans="1:9">
      <c r="A238" s="9" t="s">
        <v>244</v>
      </c>
      <c r="B238" s="8" t="s">
        <v>304</v>
      </c>
      <c r="C238" s="8" t="s">
        <v>306</v>
      </c>
      <c r="D238" s="10">
        <v>609</v>
      </c>
      <c r="E238" s="22">
        <v>5</v>
      </c>
      <c r="F238" s="23">
        <f t="shared" si="51"/>
        <v>2500</v>
      </c>
      <c r="G238" s="22"/>
      <c r="H238" s="23"/>
      <c r="I238" s="23">
        <f t="shared" si="52"/>
        <v>2500</v>
      </c>
    </row>
    <row r="239" ht="24" customHeight="1" spans="1:9">
      <c r="A239" s="9" t="s">
        <v>244</v>
      </c>
      <c r="B239" s="8" t="s">
        <v>304</v>
      </c>
      <c r="C239" s="8" t="s">
        <v>307</v>
      </c>
      <c r="D239" s="10">
        <v>200</v>
      </c>
      <c r="E239" s="22">
        <v>6</v>
      </c>
      <c r="F239" s="23">
        <f t="shared" si="51"/>
        <v>3000</v>
      </c>
      <c r="G239" s="22"/>
      <c r="H239" s="23"/>
      <c r="I239" s="23">
        <f t="shared" si="52"/>
        <v>3000</v>
      </c>
    </row>
    <row r="240" ht="24" customHeight="1" spans="1:9">
      <c r="A240" s="9" t="s">
        <v>244</v>
      </c>
      <c r="B240" s="8" t="s">
        <v>308</v>
      </c>
      <c r="C240" s="8" t="s">
        <v>309</v>
      </c>
      <c r="D240" s="10">
        <v>119.2</v>
      </c>
      <c r="E240" s="22">
        <v>5.95</v>
      </c>
      <c r="F240" s="23">
        <f t="shared" si="51"/>
        <v>2975</v>
      </c>
      <c r="G240" s="22"/>
      <c r="H240" s="23"/>
      <c r="I240" s="23">
        <f t="shared" si="52"/>
        <v>2975</v>
      </c>
    </row>
    <row r="241" ht="24" customHeight="1" spans="1:9">
      <c r="A241" s="9" t="s">
        <v>244</v>
      </c>
      <c r="B241" s="8" t="s">
        <v>310</v>
      </c>
      <c r="C241" s="8" t="s">
        <v>311</v>
      </c>
      <c r="D241" s="10">
        <v>182.1</v>
      </c>
      <c r="E241" s="22">
        <v>8.9</v>
      </c>
      <c r="F241" s="23">
        <f t="shared" si="51"/>
        <v>4450</v>
      </c>
      <c r="G241" s="22"/>
      <c r="H241" s="23"/>
      <c r="I241" s="23">
        <f t="shared" si="52"/>
        <v>4450</v>
      </c>
    </row>
    <row r="242" ht="24" customHeight="1" spans="1:9">
      <c r="A242" s="9" t="s">
        <v>244</v>
      </c>
      <c r="B242" s="8" t="s">
        <v>312</v>
      </c>
      <c r="C242" s="8" t="s">
        <v>313</v>
      </c>
      <c r="D242" s="10">
        <v>168.5</v>
      </c>
      <c r="E242" s="22">
        <v>3</v>
      </c>
      <c r="F242" s="23">
        <f t="shared" si="51"/>
        <v>1500</v>
      </c>
      <c r="G242" s="22"/>
      <c r="H242" s="23"/>
      <c r="I242" s="23">
        <f t="shared" si="52"/>
        <v>1500</v>
      </c>
    </row>
    <row r="243" ht="24" customHeight="1" spans="1:9">
      <c r="A243" s="9" t="s">
        <v>244</v>
      </c>
      <c r="B243" s="8" t="s">
        <v>312</v>
      </c>
      <c r="C243" s="8" t="s">
        <v>314</v>
      </c>
      <c r="D243" s="10">
        <v>175.5</v>
      </c>
      <c r="E243" s="22">
        <v>4.5</v>
      </c>
      <c r="F243" s="23">
        <f t="shared" si="51"/>
        <v>2250</v>
      </c>
      <c r="G243" s="22"/>
      <c r="H243" s="23"/>
      <c r="I243" s="23">
        <f t="shared" si="52"/>
        <v>2250</v>
      </c>
    </row>
    <row r="244" ht="24" customHeight="1" spans="1:9">
      <c r="A244" s="9" t="s">
        <v>244</v>
      </c>
      <c r="B244" s="8" t="s">
        <v>312</v>
      </c>
      <c r="C244" s="8" t="s">
        <v>315</v>
      </c>
      <c r="D244" s="10">
        <v>149</v>
      </c>
      <c r="E244" s="22">
        <v>3.7</v>
      </c>
      <c r="F244" s="23">
        <f t="shared" si="51"/>
        <v>1850</v>
      </c>
      <c r="G244" s="22"/>
      <c r="H244" s="23"/>
      <c r="I244" s="23">
        <f t="shared" si="52"/>
        <v>1850</v>
      </c>
    </row>
    <row r="245" ht="24" customHeight="1" spans="1:9">
      <c r="A245" s="9" t="s">
        <v>244</v>
      </c>
      <c r="B245" s="8" t="s">
        <v>312</v>
      </c>
      <c r="C245" s="8" t="s">
        <v>316</v>
      </c>
      <c r="D245" s="10">
        <v>199.5</v>
      </c>
      <c r="E245" s="22">
        <v>9.975</v>
      </c>
      <c r="F245" s="23">
        <f t="shared" si="51"/>
        <v>4987.5</v>
      </c>
      <c r="G245" s="22"/>
      <c r="H245" s="23"/>
      <c r="I245" s="23">
        <f t="shared" si="52"/>
        <v>4987.5</v>
      </c>
    </row>
    <row r="246" ht="24" customHeight="1" spans="1:9">
      <c r="A246" s="9" t="s">
        <v>244</v>
      </c>
      <c r="B246" s="8" t="s">
        <v>312</v>
      </c>
      <c r="C246" s="8" t="s">
        <v>317</v>
      </c>
      <c r="D246" s="10">
        <v>179.5</v>
      </c>
      <c r="E246" s="22">
        <v>8.975</v>
      </c>
      <c r="F246" s="23">
        <f t="shared" si="51"/>
        <v>4487.5</v>
      </c>
      <c r="G246" s="22"/>
      <c r="H246" s="23"/>
      <c r="I246" s="23">
        <f t="shared" si="52"/>
        <v>4487.5</v>
      </c>
    </row>
    <row r="247" ht="24" customHeight="1" spans="1:9">
      <c r="A247" s="9" t="s">
        <v>244</v>
      </c>
      <c r="B247" s="8" t="s">
        <v>312</v>
      </c>
      <c r="C247" s="8" t="s">
        <v>318</v>
      </c>
      <c r="D247" s="10">
        <v>120</v>
      </c>
      <c r="E247" s="22">
        <v>3</v>
      </c>
      <c r="F247" s="23">
        <f t="shared" si="51"/>
        <v>1500</v>
      </c>
      <c r="G247" s="22"/>
      <c r="H247" s="23"/>
      <c r="I247" s="23">
        <f t="shared" si="52"/>
        <v>1500</v>
      </c>
    </row>
    <row r="248" ht="24" customHeight="1" spans="1:9">
      <c r="A248" s="9" t="s">
        <v>244</v>
      </c>
      <c r="B248" s="8" t="s">
        <v>312</v>
      </c>
      <c r="C248" s="8" t="s">
        <v>319</v>
      </c>
      <c r="D248" s="10">
        <v>146.5</v>
      </c>
      <c r="E248" s="22">
        <v>3.7</v>
      </c>
      <c r="F248" s="23">
        <f t="shared" si="51"/>
        <v>1850</v>
      </c>
      <c r="G248" s="22"/>
      <c r="H248" s="23"/>
      <c r="I248" s="23">
        <f t="shared" si="52"/>
        <v>1850</v>
      </c>
    </row>
    <row r="249" ht="24" customHeight="1" spans="1:9">
      <c r="A249" s="9" t="s">
        <v>244</v>
      </c>
      <c r="B249" s="8" t="s">
        <v>312</v>
      </c>
      <c r="C249" s="8" t="s">
        <v>320</v>
      </c>
      <c r="D249" s="10">
        <v>198</v>
      </c>
      <c r="E249" s="22">
        <v>6</v>
      </c>
      <c r="F249" s="23">
        <f t="shared" si="51"/>
        <v>3000</v>
      </c>
      <c r="G249" s="22"/>
      <c r="H249" s="23"/>
      <c r="I249" s="23">
        <f t="shared" si="52"/>
        <v>3000</v>
      </c>
    </row>
    <row r="250" ht="24" customHeight="1" spans="1:9">
      <c r="A250" s="9" t="s">
        <v>244</v>
      </c>
      <c r="B250" s="8" t="s">
        <v>312</v>
      </c>
      <c r="C250" s="8" t="s">
        <v>321</v>
      </c>
      <c r="D250" s="10">
        <v>129</v>
      </c>
      <c r="E250" s="22">
        <v>3.2</v>
      </c>
      <c r="F250" s="23">
        <f t="shared" si="51"/>
        <v>1600</v>
      </c>
      <c r="G250" s="22"/>
      <c r="H250" s="23"/>
      <c r="I250" s="23">
        <f t="shared" si="52"/>
        <v>1600</v>
      </c>
    </row>
    <row r="251" ht="24" customHeight="1" spans="1:9">
      <c r="A251" s="9" t="s">
        <v>244</v>
      </c>
      <c r="B251" s="8" t="s">
        <v>312</v>
      </c>
      <c r="C251" s="8" t="s">
        <v>322</v>
      </c>
      <c r="D251" s="10">
        <v>140.5</v>
      </c>
      <c r="E251" s="22">
        <v>3.5</v>
      </c>
      <c r="F251" s="23">
        <f t="shared" si="51"/>
        <v>1750</v>
      </c>
      <c r="G251" s="22"/>
      <c r="H251" s="23"/>
      <c r="I251" s="23">
        <f t="shared" si="52"/>
        <v>1750</v>
      </c>
    </row>
    <row r="252" ht="24" customHeight="1" spans="1:9">
      <c r="A252" s="9" t="s">
        <v>244</v>
      </c>
      <c r="B252" s="8" t="s">
        <v>312</v>
      </c>
      <c r="C252" s="8" t="s">
        <v>323</v>
      </c>
      <c r="D252" s="10">
        <v>105.1</v>
      </c>
      <c r="E252" s="22">
        <v>3</v>
      </c>
      <c r="F252" s="23">
        <f t="shared" si="51"/>
        <v>1500</v>
      </c>
      <c r="G252" s="22">
        <v>4</v>
      </c>
      <c r="H252" s="23">
        <f>G252*1500</f>
        <v>6000</v>
      </c>
      <c r="I252" s="23">
        <f t="shared" si="52"/>
        <v>7500</v>
      </c>
    </row>
    <row r="253" ht="24" customHeight="1" spans="1:9">
      <c r="A253" s="9" t="s">
        <v>244</v>
      </c>
      <c r="B253" s="8" t="s">
        <v>312</v>
      </c>
      <c r="C253" s="8" t="s">
        <v>162</v>
      </c>
      <c r="D253" s="10">
        <v>135</v>
      </c>
      <c r="E253" s="22">
        <v>3.4</v>
      </c>
      <c r="F253" s="23">
        <f t="shared" si="51"/>
        <v>1700</v>
      </c>
      <c r="G253" s="22">
        <v>4</v>
      </c>
      <c r="H253" s="23">
        <f>G253*1500</f>
        <v>6000</v>
      </c>
      <c r="I253" s="23">
        <f t="shared" si="52"/>
        <v>7700</v>
      </c>
    </row>
    <row r="254" s="1" customFormat="1" ht="24" customHeight="1" spans="1:9">
      <c r="A254" s="11" t="s">
        <v>38</v>
      </c>
      <c r="B254" s="11"/>
      <c r="C254" s="12" t="s">
        <v>243</v>
      </c>
      <c r="D254" s="13">
        <f t="shared" ref="D254:I254" si="53">SUM(D189:D253)</f>
        <v>14219.8</v>
      </c>
      <c r="E254" s="27">
        <f t="shared" si="53"/>
        <v>429.45</v>
      </c>
      <c r="F254" s="26">
        <f t="shared" si="53"/>
        <v>214725</v>
      </c>
      <c r="G254" s="27">
        <f t="shared" si="53"/>
        <v>168</v>
      </c>
      <c r="H254" s="26">
        <f t="shared" si="53"/>
        <v>252000</v>
      </c>
      <c r="I254" s="26">
        <f t="shared" si="53"/>
        <v>466725</v>
      </c>
    </row>
    <row r="255" ht="24" customHeight="1" spans="1:9">
      <c r="A255" s="18" t="s">
        <v>324</v>
      </c>
      <c r="B255" s="18" t="s">
        <v>325</v>
      </c>
      <c r="C255" s="17" t="s">
        <v>326</v>
      </c>
      <c r="D255" s="10">
        <v>117</v>
      </c>
      <c r="E255" s="22">
        <v>3</v>
      </c>
      <c r="F255" s="23">
        <f>E255*500</f>
        <v>1500</v>
      </c>
      <c r="G255" s="22"/>
      <c r="H255" s="23"/>
      <c r="I255" s="23">
        <f t="shared" ref="I255:I265" si="54">F255+H255</f>
        <v>1500</v>
      </c>
    </row>
    <row r="256" ht="24" customHeight="1" spans="1:9">
      <c r="A256" s="18" t="s">
        <v>324</v>
      </c>
      <c r="B256" s="18" t="s">
        <v>327</v>
      </c>
      <c r="C256" s="17" t="s">
        <v>328</v>
      </c>
      <c r="D256" s="10">
        <v>180</v>
      </c>
      <c r="E256" s="22"/>
      <c r="F256" s="23"/>
      <c r="G256" s="22">
        <v>7</v>
      </c>
      <c r="H256" s="23">
        <f>G256*1500</f>
        <v>10500</v>
      </c>
      <c r="I256" s="23">
        <f t="shared" si="54"/>
        <v>10500</v>
      </c>
    </row>
    <row r="257" ht="24" customHeight="1" spans="1:9">
      <c r="A257" s="18" t="s">
        <v>324</v>
      </c>
      <c r="B257" s="18" t="s">
        <v>327</v>
      </c>
      <c r="C257" s="17" t="s">
        <v>329</v>
      </c>
      <c r="D257" s="10">
        <v>190.2</v>
      </c>
      <c r="E257" s="22"/>
      <c r="F257" s="23"/>
      <c r="G257" s="22">
        <v>6</v>
      </c>
      <c r="H257" s="23">
        <f>G257*1500</f>
        <v>9000</v>
      </c>
      <c r="I257" s="23">
        <f t="shared" si="54"/>
        <v>9000</v>
      </c>
    </row>
    <row r="258" ht="24" customHeight="1" spans="1:9">
      <c r="A258" s="18" t="s">
        <v>324</v>
      </c>
      <c r="B258" s="18" t="s">
        <v>327</v>
      </c>
      <c r="C258" s="17" t="s">
        <v>330</v>
      </c>
      <c r="D258" s="10">
        <v>178.6</v>
      </c>
      <c r="E258" s="22"/>
      <c r="F258" s="23"/>
      <c r="G258" s="22">
        <v>6</v>
      </c>
      <c r="H258" s="23">
        <f>G258*1500</f>
        <v>9000</v>
      </c>
      <c r="I258" s="23">
        <f t="shared" si="54"/>
        <v>9000</v>
      </c>
    </row>
    <row r="259" ht="24" customHeight="1" spans="1:9">
      <c r="A259" s="18" t="s">
        <v>324</v>
      </c>
      <c r="B259" s="18" t="s">
        <v>331</v>
      </c>
      <c r="C259" s="17" t="s">
        <v>46</v>
      </c>
      <c r="D259" s="10">
        <v>3177</v>
      </c>
      <c r="E259" s="22">
        <v>110</v>
      </c>
      <c r="F259" s="23">
        <f>E259*500</f>
        <v>55000</v>
      </c>
      <c r="G259" s="22">
        <v>105</v>
      </c>
      <c r="H259" s="23">
        <f>G259*1500</f>
        <v>157500</v>
      </c>
      <c r="I259" s="23">
        <f t="shared" si="54"/>
        <v>212500</v>
      </c>
    </row>
    <row r="260" ht="24" customHeight="1" spans="1:9">
      <c r="A260" s="18" t="s">
        <v>324</v>
      </c>
      <c r="B260" s="18" t="s">
        <v>332</v>
      </c>
      <c r="C260" s="17" t="s">
        <v>333</v>
      </c>
      <c r="D260" s="10">
        <v>113.6</v>
      </c>
      <c r="E260" s="22">
        <v>5</v>
      </c>
      <c r="F260" s="23">
        <f>E260*500</f>
        <v>2500</v>
      </c>
      <c r="G260" s="22"/>
      <c r="H260" s="23"/>
      <c r="I260" s="23">
        <f t="shared" si="54"/>
        <v>2500</v>
      </c>
    </row>
    <row r="261" ht="24" customHeight="1" spans="1:9">
      <c r="A261" s="18" t="s">
        <v>324</v>
      </c>
      <c r="B261" s="18" t="s">
        <v>332</v>
      </c>
      <c r="C261" s="17" t="s">
        <v>334</v>
      </c>
      <c r="D261" s="10">
        <v>196.3</v>
      </c>
      <c r="E261" s="22">
        <v>9</v>
      </c>
      <c r="F261" s="23">
        <f>E261*500</f>
        <v>4500</v>
      </c>
      <c r="G261" s="22"/>
      <c r="H261" s="23"/>
      <c r="I261" s="23">
        <f t="shared" si="54"/>
        <v>4500</v>
      </c>
    </row>
    <row r="262" ht="24" customHeight="1" spans="1:9">
      <c r="A262" s="18" t="s">
        <v>324</v>
      </c>
      <c r="B262" s="18" t="s">
        <v>332</v>
      </c>
      <c r="C262" s="17" t="s">
        <v>335</v>
      </c>
      <c r="D262" s="10">
        <v>127.9</v>
      </c>
      <c r="E262" s="22">
        <v>6</v>
      </c>
      <c r="F262" s="23">
        <f>E262*500</f>
        <v>3000</v>
      </c>
      <c r="G262" s="22"/>
      <c r="H262" s="23"/>
      <c r="I262" s="23">
        <f t="shared" si="54"/>
        <v>3000</v>
      </c>
    </row>
    <row r="263" ht="24" customHeight="1" spans="1:9">
      <c r="A263" s="18" t="s">
        <v>324</v>
      </c>
      <c r="B263" s="18" t="s">
        <v>336</v>
      </c>
      <c r="C263" s="17" t="s">
        <v>337</v>
      </c>
      <c r="D263" s="10">
        <v>199.1</v>
      </c>
      <c r="E263" s="22"/>
      <c r="F263" s="23"/>
      <c r="G263" s="22">
        <v>6</v>
      </c>
      <c r="H263" s="23">
        <f>G263*1500</f>
        <v>9000</v>
      </c>
      <c r="I263" s="23">
        <f t="shared" si="54"/>
        <v>9000</v>
      </c>
    </row>
    <row r="264" ht="24" customHeight="1" spans="1:9">
      <c r="A264" s="18" t="s">
        <v>324</v>
      </c>
      <c r="B264" s="18" t="s">
        <v>338</v>
      </c>
      <c r="C264" s="17" t="s">
        <v>339</v>
      </c>
      <c r="D264" s="10">
        <v>198.9</v>
      </c>
      <c r="E264" s="22"/>
      <c r="F264" s="23"/>
      <c r="G264" s="22">
        <v>6</v>
      </c>
      <c r="H264" s="23">
        <f>G264*1500</f>
        <v>9000</v>
      </c>
      <c r="I264" s="23">
        <f t="shared" si="54"/>
        <v>9000</v>
      </c>
    </row>
    <row r="265" ht="24" customHeight="1" spans="1:9">
      <c r="A265" s="18" t="s">
        <v>324</v>
      </c>
      <c r="B265" s="18" t="s">
        <v>338</v>
      </c>
      <c r="C265" s="17" t="s">
        <v>340</v>
      </c>
      <c r="D265" s="10">
        <v>371.7</v>
      </c>
      <c r="E265" s="22">
        <v>18.55</v>
      </c>
      <c r="F265" s="23">
        <f>E265*500</f>
        <v>9275</v>
      </c>
      <c r="G265" s="22">
        <v>12</v>
      </c>
      <c r="H265" s="23">
        <f>G265*1500</f>
        <v>18000</v>
      </c>
      <c r="I265" s="23">
        <f t="shared" si="54"/>
        <v>27275</v>
      </c>
    </row>
    <row r="266" ht="24" customHeight="1" spans="1:9">
      <c r="A266" s="18" t="s">
        <v>324</v>
      </c>
      <c r="B266" s="18" t="s">
        <v>341</v>
      </c>
      <c r="C266" s="17" t="s">
        <v>342</v>
      </c>
      <c r="D266" s="10">
        <v>1000.5</v>
      </c>
      <c r="E266" s="22">
        <v>40</v>
      </c>
      <c r="F266" s="23">
        <f t="shared" ref="F266:F285" si="55">E266*500</f>
        <v>20000</v>
      </c>
      <c r="G266" s="22"/>
      <c r="H266" s="23"/>
      <c r="I266" s="23">
        <f t="shared" ref="I266:I285" si="56">F266+H266</f>
        <v>20000</v>
      </c>
    </row>
    <row r="267" ht="24" customHeight="1" spans="1:9">
      <c r="A267" s="18" t="s">
        <v>324</v>
      </c>
      <c r="B267" s="18" t="s">
        <v>343</v>
      </c>
      <c r="C267" s="17" t="s">
        <v>344</v>
      </c>
      <c r="D267" s="10">
        <v>272.4</v>
      </c>
      <c r="E267" s="22"/>
      <c r="F267" s="23"/>
      <c r="G267" s="22">
        <v>5</v>
      </c>
      <c r="H267" s="23">
        <f t="shared" ref="H266:H285" si="57">G267*1500</f>
        <v>7500</v>
      </c>
      <c r="I267" s="23">
        <f t="shared" si="56"/>
        <v>7500</v>
      </c>
    </row>
    <row r="268" ht="24" customHeight="1" spans="1:9">
      <c r="A268" s="18" t="s">
        <v>324</v>
      </c>
      <c r="B268" s="18" t="s">
        <v>338</v>
      </c>
      <c r="C268" s="17" t="s">
        <v>345</v>
      </c>
      <c r="D268" s="10">
        <v>181.9</v>
      </c>
      <c r="E268" s="22"/>
      <c r="F268" s="23"/>
      <c r="G268" s="22">
        <v>6</v>
      </c>
      <c r="H268" s="23">
        <f t="shared" si="57"/>
        <v>9000</v>
      </c>
      <c r="I268" s="23">
        <f t="shared" si="56"/>
        <v>9000</v>
      </c>
    </row>
    <row r="269" ht="24" customHeight="1" spans="1:9">
      <c r="A269" s="18" t="s">
        <v>324</v>
      </c>
      <c r="B269" s="18" t="s">
        <v>336</v>
      </c>
      <c r="C269" s="17" t="s">
        <v>346</v>
      </c>
      <c r="D269" s="10">
        <v>419.2</v>
      </c>
      <c r="E269" s="22">
        <v>17</v>
      </c>
      <c r="F269" s="23">
        <f t="shared" si="55"/>
        <v>8500</v>
      </c>
      <c r="G269" s="22">
        <v>9</v>
      </c>
      <c r="H269" s="23">
        <f t="shared" si="57"/>
        <v>13500</v>
      </c>
      <c r="I269" s="23">
        <f t="shared" si="56"/>
        <v>22000</v>
      </c>
    </row>
    <row r="270" ht="24" customHeight="1" spans="1:9">
      <c r="A270" s="18" t="s">
        <v>324</v>
      </c>
      <c r="B270" s="18" t="s">
        <v>347</v>
      </c>
      <c r="C270" s="17" t="s">
        <v>348</v>
      </c>
      <c r="D270" s="10">
        <v>187</v>
      </c>
      <c r="E270" s="22">
        <v>9</v>
      </c>
      <c r="F270" s="23">
        <f t="shared" si="55"/>
        <v>4500</v>
      </c>
      <c r="G270" s="22">
        <v>4</v>
      </c>
      <c r="H270" s="23">
        <f t="shared" si="57"/>
        <v>6000</v>
      </c>
      <c r="I270" s="23">
        <f t="shared" si="56"/>
        <v>10500</v>
      </c>
    </row>
    <row r="271" ht="24" customHeight="1" spans="1:9">
      <c r="A271" s="18" t="s">
        <v>324</v>
      </c>
      <c r="B271" s="18" t="s">
        <v>347</v>
      </c>
      <c r="C271" s="17" t="s">
        <v>349</v>
      </c>
      <c r="D271" s="10">
        <v>195.2</v>
      </c>
      <c r="E271" s="22"/>
      <c r="F271" s="23"/>
      <c r="G271" s="22">
        <v>5</v>
      </c>
      <c r="H271" s="23">
        <f t="shared" si="57"/>
        <v>7500</v>
      </c>
      <c r="I271" s="23">
        <f t="shared" si="56"/>
        <v>7500</v>
      </c>
    </row>
    <row r="272" ht="24" customHeight="1" spans="1:9">
      <c r="A272" s="18" t="s">
        <v>324</v>
      </c>
      <c r="B272" s="18" t="s">
        <v>350</v>
      </c>
      <c r="C272" s="17" t="s">
        <v>351</v>
      </c>
      <c r="D272" s="10">
        <v>145</v>
      </c>
      <c r="E272" s="22"/>
      <c r="F272" s="23"/>
      <c r="G272" s="22">
        <v>5</v>
      </c>
      <c r="H272" s="23">
        <f t="shared" si="57"/>
        <v>7500</v>
      </c>
      <c r="I272" s="23">
        <f t="shared" si="56"/>
        <v>7500</v>
      </c>
    </row>
    <row r="273" ht="24" customHeight="1" spans="1:9">
      <c r="A273" s="18" t="s">
        <v>324</v>
      </c>
      <c r="B273" s="18" t="s">
        <v>350</v>
      </c>
      <c r="C273" s="17" t="s">
        <v>352</v>
      </c>
      <c r="D273" s="10">
        <v>151.5</v>
      </c>
      <c r="E273" s="22"/>
      <c r="F273" s="23"/>
      <c r="G273" s="22">
        <v>6</v>
      </c>
      <c r="H273" s="23">
        <f t="shared" si="57"/>
        <v>9000</v>
      </c>
      <c r="I273" s="23">
        <f t="shared" si="56"/>
        <v>9000</v>
      </c>
    </row>
    <row r="274" ht="24" customHeight="1" spans="1:9">
      <c r="A274" s="18" t="s">
        <v>324</v>
      </c>
      <c r="B274" s="18" t="s">
        <v>350</v>
      </c>
      <c r="C274" s="17" t="s">
        <v>353</v>
      </c>
      <c r="D274" s="10">
        <v>199.2</v>
      </c>
      <c r="E274" s="22"/>
      <c r="F274" s="23"/>
      <c r="G274" s="22">
        <v>7</v>
      </c>
      <c r="H274" s="23">
        <f t="shared" si="57"/>
        <v>10500</v>
      </c>
      <c r="I274" s="23">
        <f t="shared" si="56"/>
        <v>10500</v>
      </c>
    </row>
    <row r="275" ht="24" customHeight="1" spans="1:9">
      <c r="A275" s="18" t="s">
        <v>324</v>
      </c>
      <c r="B275" s="18" t="s">
        <v>354</v>
      </c>
      <c r="C275" s="17" t="s">
        <v>355</v>
      </c>
      <c r="D275" s="10">
        <v>172.2</v>
      </c>
      <c r="E275" s="22">
        <v>5</v>
      </c>
      <c r="F275" s="23">
        <f t="shared" si="55"/>
        <v>2500</v>
      </c>
      <c r="G275" s="22">
        <v>6</v>
      </c>
      <c r="H275" s="23">
        <f t="shared" si="57"/>
        <v>9000</v>
      </c>
      <c r="I275" s="23">
        <f t="shared" si="56"/>
        <v>11500</v>
      </c>
    </row>
    <row r="276" ht="24" customHeight="1" spans="1:9">
      <c r="A276" s="18" t="s">
        <v>324</v>
      </c>
      <c r="B276" s="18" t="s">
        <v>354</v>
      </c>
      <c r="C276" s="17" t="s">
        <v>356</v>
      </c>
      <c r="D276" s="10">
        <v>190.2</v>
      </c>
      <c r="E276" s="22">
        <v>5</v>
      </c>
      <c r="F276" s="23">
        <f t="shared" si="55"/>
        <v>2500</v>
      </c>
      <c r="G276" s="22">
        <v>6</v>
      </c>
      <c r="H276" s="23">
        <f t="shared" si="57"/>
        <v>9000</v>
      </c>
      <c r="I276" s="23">
        <f t="shared" si="56"/>
        <v>11500</v>
      </c>
    </row>
    <row r="277" ht="24" customHeight="1" spans="1:9">
      <c r="A277" s="18" t="s">
        <v>324</v>
      </c>
      <c r="B277" s="18" t="s">
        <v>341</v>
      </c>
      <c r="C277" s="17" t="s">
        <v>357</v>
      </c>
      <c r="D277" s="10">
        <v>199.12</v>
      </c>
      <c r="E277" s="22">
        <v>9.95</v>
      </c>
      <c r="F277" s="23">
        <f t="shared" si="55"/>
        <v>4975</v>
      </c>
      <c r="G277" s="22">
        <v>6</v>
      </c>
      <c r="H277" s="23">
        <f t="shared" si="57"/>
        <v>9000</v>
      </c>
      <c r="I277" s="23">
        <f t="shared" si="56"/>
        <v>13975</v>
      </c>
    </row>
    <row r="278" ht="24" customHeight="1" spans="1:9">
      <c r="A278" s="18" t="s">
        <v>324</v>
      </c>
      <c r="B278" s="18" t="s">
        <v>331</v>
      </c>
      <c r="C278" s="17" t="s">
        <v>358</v>
      </c>
      <c r="D278" s="10">
        <v>103</v>
      </c>
      <c r="E278" s="22"/>
      <c r="F278" s="23"/>
      <c r="G278" s="22">
        <v>1</v>
      </c>
      <c r="H278" s="23">
        <f t="shared" si="57"/>
        <v>1500</v>
      </c>
      <c r="I278" s="23">
        <f t="shared" si="56"/>
        <v>1500</v>
      </c>
    </row>
    <row r="279" ht="24" customHeight="1" spans="1:9">
      <c r="A279" s="18" t="s">
        <v>324</v>
      </c>
      <c r="B279" s="18" t="s">
        <v>359</v>
      </c>
      <c r="C279" s="17" t="s">
        <v>360</v>
      </c>
      <c r="D279" s="10">
        <v>156</v>
      </c>
      <c r="E279" s="22">
        <v>4</v>
      </c>
      <c r="F279" s="23">
        <f t="shared" si="55"/>
        <v>2000</v>
      </c>
      <c r="G279" s="22"/>
      <c r="H279" s="23"/>
      <c r="I279" s="23">
        <f t="shared" si="56"/>
        <v>2000</v>
      </c>
    </row>
    <row r="280" ht="24" customHeight="1" spans="1:9">
      <c r="A280" s="18" t="s">
        <v>324</v>
      </c>
      <c r="B280" s="18" t="s">
        <v>341</v>
      </c>
      <c r="C280" s="17" t="s">
        <v>361</v>
      </c>
      <c r="D280" s="10">
        <v>184.1</v>
      </c>
      <c r="E280" s="22">
        <v>9</v>
      </c>
      <c r="F280" s="23">
        <f t="shared" si="55"/>
        <v>4500</v>
      </c>
      <c r="G280" s="22"/>
      <c r="H280" s="23"/>
      <c r="I280" s="23">
        <f t="shared" si="56"/>
        <v>4500</v>
      </c>
    </row>
    <row r="281" ht="24" customHeight="1" spans="1:9">
      <c r="A281" s="18" t="s">
        <v>324</v>
      </c>
      <c r="B281" s="18" t="s">
        <v>332</v>
      </c>
      <c r="C281" s="17" t="s">
        <v>362</v>
      </c>
      <c r="D281" s="10">
        <v>136.1</v>
      </c>
      <c r="E281" s="22">
        <v>6.8</v>
      </c>
      <c r="F281" s="23">
        <f t="shared" si="55"/>
        <v>3400</v>
      </c>
      <c r="G281" s="22"/>
      <c r="H281" s="23"/>
      <c r="I281" s="23">
        <f t="shared" si="56"/>
        <v>3400</v>
      </c>
    </row>
    <row r="282" ht="24" customHeight="1" spans="1:9">
      <c r="A282" s="18" t="s">
        <v>324</v>
      </c>
      <c r="B282" s="18" t="s">
        <v>331</v>
      </c>
      <c r="C282" s="17" t="s">
        <v>363</v>
      </c>
      <c r="D282" s="10">
        <v>148</v>
      </c>
      <c r="E282" s="22">
        <v>7</v>
      </c>
      <c r="F282" s="23">
        <f t="shared" si="55"/>
        <v>3500</v>
      </c>
      <c r="G282" s="22"/>
      <c r="H282" s="23"/>
      <c r="I282" s="23">
        <f t="shared" si="56"/>
        <v>3500</v>
      </c>
    </row>
    <row r="283" ht="24" customHeight="1" spans="1:9">
      <c r="A283" s="18" t="s">
        <v>324</v>
      </c>
      <c r="B283" s="18" t="s">
        <v>354</v>
      </c>
      <c r="C283" s="17" t="s">
        <v>364</v>
      </c>
      <c r="D283" s="10">
        <v>198.6</v>
      </c>
      <c r="E283" s="22">
        <v>9.5</v>
      </c>
      <c r="F283" s="23">
        <f t="shared" si="55"/>
        <v>4750</v>
      </c>
      <c r="G283" s="22"/>
      <c r="H283" s="23"/>
      <c r="I283" s="23">
        <f t="shared" si="56"/>
        <v>4750</v>
      </c>
    </row>
    <row r="284" ht="24" customHeight="1" spans="1:9">
      <c r="A284" s="18" t="s">
        <v>324</v>
      </c>
      <c r="B284" s="18" t="s">
        <v>354</v>
      </c>
      <c r="C284" s="17" t="s">
        <v>365</v>
      </c>
      <c r="D284" s="10">
        <v>187.2</v>
      </c>
      <c r="E284" s="22">
        <v>6.5</v>
      </c>
      <c r="F284" s="23">
        <f t="shared" si="55"/>
        <v>3250</v>
      </c>
      <c r="G284" s="22"/>
      <c r="H284" s="23"/>
      <c r="I284" s="23">
        <f t="shared" si="56"/>
        <v>3250</v>
      </c>
    </row>
    <row r="285" ht="24" customHeight="1" spans="1:9">
      <c r="A285" s="18" t="s">
        <v>324</v>
      </c>
      <c r="B285" s="18" t="s">
        <v>354</v>
      </c>
      <c r="C285" s="17" t="s">
        <v>366</v>
      </c>
      <c r="D285" s="10">
        <v>183.7</v>
      </c>
      <c r="E285" s="22">
        <v>9.15</v>
      </c>
      <c r="F285" s="23">
        <f t="shared" si="55"/>
        <v>4575</v>
      </c>
      <c r="G285" s="22"/>
      <c r="H285" s="23"/>
      <c r="I285" s="23">
        <f t="shared" si="56"/>
        <v>4575</v>
      </c>
    </row>
    <row r="286" s="1" customFormat="1" ht="24" customHeight="1" spans="1:9">
      <c r="A286" s="11" t="s">
        <v>38</v>
      </c>
      <c r="B286" s="11"/>
      <c r="C286" s="12" t="s">
        <v>367</v>
      </c>
      <c r="D286" s="13">
        <f t="shared" ref="D286:I286" si="58">SUM(D255:D285)</f>
        <v>9660.42</v>
      </c>
      <c r="E286" s="24">
        <f t="shared" si="58"/>
        <v>289.45</v>
      </c>
      <c r="F286" s="26">
        <f t="shared" si="58"/>
        <v>144725</v>
      </c>
      <c r="G286" s="27">
        <f t="shared" si="58"/>
        <v>214</v>
      </c>
      <c r="H286" s="26">
        <f t="shared" si="58"/>
        <v>321000</v>
      </c>
      <c r="I286" s="26">
        <f t="shared" si="58"/>
        <v>465725</v>
      </c>
    </row>
    <row r="287" ht="24" customHeight="1" spans="1:9">
      <c r="A287" s="9" t="s">
        <v>368</v>
      </c>
      <c r="B287" s="9" t="s">
        <v>369</v>
      </c>
      <c r="C287" s="8" t="s">
        <v>370</v>
      </c>
      <c r="D287" s="30">
        <v>293</v>
      </c>
      <c r="E287" s="22"/>
      <c r="F287" s="23"/>
      <c r="G287" s="22">
        <v>7</v>
      </c>
      <c r="H287" s="23">
        <f>G287*1500</f>
        <v>10500</v>
      </c>
      <c r="I287" s="23">
        <f t="shared" ref="I287:I299" si="59">F287+H287</f>
        <v>10500</v>
      </c>
    </row>
    <row r="288" ht="24" customHeight="1" spans="1:9">
      <c r="A288" s="9" t="s">
        <v>368</v>
      </c>
      <c r="B288" s="9" t="s">
        <v>371</v>
      </c>
      <c r="C288" s="8" t="s">
        <v>372</v>
      </c>
      <c r="D288" s="30">
        <v>191.8</v>
      </c>
      <c r="E288" s="22">
        <v>6</v>
      </c>
      <c r="F288" s="23">
        <f>E288*500</f>
        <v>3000</v>
      </c>
      <c r="G288" s="22"/>
      <c r="H288" s="23"/>
      <c r="I288" s="23">
        <f t="shared" si="59"/>
        <v>3000</v>
      </c>
    </row>
    <row r="289" ht="24" customHeight="1" spans="1:9">
      <c r="A289" s="9" t="s">
        <v>368</v>
      </c>
      <c r="B289" s="8" t="s">
        <v>373</v>
      </c>
      <c r="C289" s="8" t="s">
        <v>374</v>
      </c>
      <c r="D289" s="30">
        <v>162.3</v>
      </c>
      <c r="E289" s="22">
        <v>2</v>
      </c>
      <c r="F289" s="23">
        <f>E289*500</f>
        <v>1000</v>
      </c>
      <c r="G289" s="22">
        <v>4</v>
      </c>
      <c r="H289" s="23">
        <f>G289*1500</f>
        <v>6000</v>
      </c>
      <c r="I289" s="23">
        <f t="shared" si="59"/>
        <v>7000</v>
      </c>
    </row>
    <row r="290" ht="24" customHeight="1" spans="1:9">
      <c r="A290" s="9" t="s">
        <v>368</v>
      </c>
      <c r="B290" s="9" t="s">
        <v>375</v>
      </c>
      <c r="C290" s="8" t="s">
        <v>376</v>
      </c>
      <c r="D290" s="30">
        <v>801.5</v>
      </c>
      <c r="E290" s="22">
        <v>3</v>
      </c>
      <c r="F290" s="23">
        <f>E290*500</f>
        <v>1500</v>
      </c>
      <c r="G290" s="22">
        <v>10</v>
      </c>
      <c r="H290" s="23">
        <f>G290*1500</f>
        <v>15000</v>
      </c>
      <c r="I290" s="23">
        <f t="shared" si="59"/>
        <v>16500</v>
      </c>
    </row>
    <row r="291" ht="24" customHeight="1" spans="1:9">
      <c r="A291" s="9" t="s">
        <v>368</v>
      </c>
      <c r="B291" s="9" t="s">
        <v>377</v>
      </c>
      <c r="C291" s="8" t="s">
        <v>378</v>
      </c>
      <c r="D291" s="30">
        <v>200</v>
      </c>
      <c r="E291" s="22">
        <v>6</v>
      </c>
      <c r="F291" s="23">
        <f>E291*500</f>
        <v>3000</v>
      </c>
      <c r="G291" s="22"/>
      <c r="H291" s="23"/>
      <c r="I291" s="23">
        <f t="shared" si="59"/>
        <v>3000</v>
      </c>
    </row>
    <row r="292" ht="24" customHeight="1" spans="1:9">
      <c r="A292" s="9" t="s">
        <v>368</v>
      </c>
      <c r="B292" s="8" t="s">
        <v>379</v>
      </c>
      <c r="C292" s="8" t="s">
        <v>380</v>
      </c>
      <c r="D292" s="30">
        <v>895</v>
      </c>
      <c r="E292" s="31">
        <v>44.75</v>
      </c>
      <c r="F292" s="35">
        <f t="shared" ref="F292:F294" si="60">E292*500</f>
        <v>22375</v>
      </c>
      <c r="G292" s="22">
        <v>17</v>
      </c>
      <c r="H292" s="23">
        <f>G292*1500</f>
        <v>25500</v>
      </c>
      <c r="I292" s="23">
        <f t="shared" si="59"/>
        <v>47875</v>
      </c>
    </row>
    <row r="293" ht="24" customHeight="1" spans="1:9">
      <c r="A293" s="9" t="s">
        <v>368</v>
      </c>
      <c r="B293" s="9" t="s">
        <v>381</v>
      </c>
      <c r="C293" s="8" t="s">
        <v>382</v>
      </c>
      <c r="D293" s="30">
        <v>167.3</v>
      </c>
      <c r="E293" s="22">
        <v>3</v>
      </c>
      <c r="F293" s="23">
        <f t="shared" si="60"/>
        <v>1500</v>
      </c>
      <c r="G293" s="22">
        <v>3</v>
      </c>
      <c r="H293" s="23">
        <f>G293*1500</f>
        <v>4500</v>
      </c>
      <c r="I293" s="23">
        <f t="shared" si="59"/>
        <v>6000</v>
      </c>
    </row>
    <row r="294" ht="24" customHeight="1" spans="1:9">
      <c r="A294" s="9" t="s">
        <v>368</v>
      </c>
      <c r="B294" s="9" t="s">
        <v>381</v>
      </c>
      <c r="C294" s="8" t="s">
        <v>383</v>
      </c>
      <c r="D294" s="30">
        <v>104.6</v>
      </c>
      <c r="E294" s="22">
        <v>3.5</v>
      </c>
      <c r="F294" s="23">
        <f t="shared" si="60"/>
        <v>1750</v>
      </c>
      <c r="G294" s="22"/>
      <c r="H294" s="23"/>
      <c r="I294" s="23">
        <f t="shared" si="59"/>
        <v>1750</v>
      </c>
    </row>
    <row r="295" ht="24" customHeight="1" spans="1:9">
      <c r="A295" s="9" t="s">
        <v>368</v>
      </c>
      <c r="B295" s="9" t="s">
        <v>384</v>
      </c>
      <c r="C295" s="8" t="s">
        <v>385</v>
      </c>
      <c r="D295" s="30">
        <v>107.8</v>
      </c>
      <c r="E295" s="22">
        <v>3</v>
      </c>
      <c r="F295" s="23">
        <f t="shared" ref="F295:F299" si="61">E295*500</f>
        <v>1500</v>
      </c>
      <c r="G295" s="22"/>
      <c r="H295" s="23"/>
      <c r="I295" s="23">
        <f t="shared" si="59"/>
        <v>1500</v>
      </c>
    </row>
    <row r="296" ht="24" customHeight="1" spans="1:9">
      <c r="A296" s="9" t="s">
        <v>368</v>
      </c>
      <c r="B296" s="9" t="s">
        <v>386</v>
      </c>
      <c r="C296" s="8" t="s">
        <v>13</v>
      </c>
      <c r="D296" s="30">
        <v>947.9</v>
      </c>
      <c r="E296" s="22"/>
      <c r="F296" s="23"/>
      <c r="G296" s="22">
        <v>30</v>
      </c>
      <c r="H296" s="23">
        <f>G296*1500</f>
        <v>45000</v>
      </c>
      <c r="I296" s="23">
        <f t="shared" si="59"/>
        <v>45000</v>
      </c>
    </row>
    <row r="297" ht="24" customHeight="1" spans="1:9">
      <c r="A297" s="9" t="s">
        <v>368</v>
      </c>
      <c r="B297" s="9" t="s">
        <v>387</v>
      </c>
      <c r="C297" s="8" t="s">
        <v>388</v>
      </c>
      <c r="D297" s="30">
        <v>178</v>
      </c>
      <c r="E297" s="22">
        <v>2.8</v>
      </c>
      <c r="F297" s="23">
        <f t="shared" si="61"/>
        <v>1400</v>
      </c>
      <c r="G297" s="22">
        <v>4.88</v>
      </c>
      <c r="H297" s="23">
        <f>G297*1500</f>
        <v>7320</v>
      </c>
      <c r="I297" s="23">
        <f t="shared" si="59"/>
        <v>8720</v>
      </c>
    </row>
    <row r="298" ht="24" customHeight="1" spans="1:9">
      <c r="A298" s="9" t="s">
        <v>368</v>
      </c>
      <c r="B298" s="37" t="s">
        <v>389</v>
      </c>
      <c r="C298" s="8" t="s">
        <v>390</v>
      </c>
      <c r="D298" s="30">
        <v>970.5</v>
      </c>
      <c r="E298" s="22"/>
      <c r="F298" s="23"/>
      <c r="G298" s="22">
        <v>35</v>
      </c>
      <c r="H298" s="23">
        <f>G298*1500</f>
        <v>52500</v>
      </c>
      <c r="I298" s="23">
        <f t="shared" si="59"/>
        <v>52500</v>
      </c>
    </row>
    <row r="299" ht="24" customHeight="1" spans="1:9">
      <c r="A299" s="9" t="s">
        <v>368</v>
      </c>
      <c r="B299" s="9" t="s">
        <v>391</v>
      </c>
      <c r="C299" s="8" t="s">
        <v>392</v>
      </c>
      <c r="D299" s="30">
        <v>195.9</v>
      </c>
      <c r="E299" s="22">
        <v>5</v>
      </c>
      <c r="F299" s="23">
        <f t="shared" si="61"/>
        <v>2500</v>
      </c>
      <c r="G299" s="22">
        <v>5.52</v>
      </c>
      <c r="H299" s="23">
        <f>G299*1500</f>
        <v>8280</v>
      </c>
      <c r="I299" s="23">
        <f t="shared" si="59"/>
        <v>10780</v>
      </c>
    </row>
    <row r="300" ht="24" customHeight="1" spans="1:9">
      <c r="A300" s="9" t="s">
        <v>368</v>
      </c>
      <c r="B300" s="9" t="s">
        <v>393</v>
      </c>
      <c r="C300" s="8" t="s">
        <v>394</v>
      </c>
      <c r="D300" s="10">
        <v>160.6</v>
      </c>
      <c r="E300" s="22"/>
      <c r="F300" s="23"/>
      <c r="G300" s="22">
        <v>2.12</v>
      </c>
      <c r="H300" s="23">
        <f t="shared" ref="H300:H319" si="62">G300*1500</f>
        <v>3180</v>
      </c>
      <c r="I300" s="23">
        <f t="shared" ref="I300:I315" si="63">F300+H300</f>
        <v>3180</v>
      </c>
    </row>
    <row r="301" ht="24" customHeight="1" spans="1:9">
      <c r="A301" s="9" t="s">
        <v>368</v>
      </c>
      <c r="B301" s="9" t="s">
        <v>395</v>
      </c>
      <c r="C301" s="8" t="s">
        <v>396</v>
      </c>
      <c r="D301" s="10">
        <v>135.3</v>
      </c>
      <c r="E301" s="22"/>
      <c r="F301" s="23"/>
      <c r="G301" s="22">
        <v>2.12</v>
      </c>
      <c r="H301" s="23">
        <f t="shared" si="62"/>
        <v>3180</v>
      </c>
      <c r="I301" s="23">
        <f t="shared" si="63"/>
        <v>3180</v>
      </c>
    </row>
    <row r="302" ht="24" customHeight="1" spans="1:9">
      <c r="A302" s="9" t="s">
        <v>368</v>
      </c>
      <c r="B302" s="9" t="s">
        <v>395</v>
      </c>
      <c r="C302" s="8" t="s">
        <v>397</v>
      </c>
      <c r="D302" s="10">
        <v>160</v>
      </c>
      <c r="E302" s="22"/>
      <c r="F302" s="23"/>
      <c r="G302" s="22">
        <v>2.12</v>
      </c>
      <c r="H302" s="23">
        <f t="shared" si="62"/>
        <v>3180</v>
      </c>
      <c r="I302" s="23">
        <f t="shared" si="63"/>
        <v>3180</v>
      </c>
    </row>
    <row r="303" ht="24" customHeight="1" spans="1:9">
      <c r="A303" s="9" t="s">
        <v>368</v>
      </c>
      <c r="B303" s="9" t="s">
        <v>395</v>
      </c>
      <c r="C303" s="8" t="s">
        <v>398</v>
      </c>
      <c r="D303" s="10">
        <v>145</v>
      </c>
      <c r="E303" s="22">
        <v>2</v>
      </c>
      <c r="F303" s="23">
        <f t="shared" ref="F303:F307" si="64">E303*500</f>
        <v>1000</v>
      </c>
      <c r="G303" s="22">
        <v>2.12</v>
      </c>
      <c r="H303" s="23">
        <f t="shared" si="62"/>
        <v>3180</v>
      </c>
      <c r="I303" s="23">
        <f t="shared" si="63"/>
        <v>4180</v>
      </c>
    </row>
    <row r="304" ht="24" customHeight="1" spans="1:9">
      <c r="A304" s="9" t="s">
        <v>368</v>
      </c>
      <c r="B304" s="9" t="s">
        <v>395</v>
      </c>
      <c r="C304" s="8" t="s">
        <v>399</v>
      </c>
      <c r="D304" s="10">
        <v>135</v>
      </c>
      <c r="E304" s="22"/>
      <c r="F304" s="23"/>
      <c r="G304" s="22">
        <v>2.12</v>
      </c>
      <c r="H304" s="23">
        <f t="shared" si="62"/>
        <v>3180</v>
      </c>
      <c r="I304" s="23">
        <f t="shared" si="63"/>
        <v>3180</v>
      </c>
    </row>
    <row r="305" ht="24" customHeight="1" spans="1:9">
      <c r="A305" s="9" t="s">
        <v>368</v>
      </c>
      <c r="B305" s="9" t="s">
        <v>391</v>
      </c>
      <c r="C305" s="8" t="s">
        <v>400</v>
      </c>
      <c r="D305" s="10">
        <v>117.7</v>
      </c>
      <c r="E305" s="22">
        <v>2.85</v>
      </c>
      <c r="F305" s="23">
        <f t="shared" si="64"/>
        <v>1425</v>
      </c>
      <c r="G305" s="22">
        <v>1.52</v>
      </c>
      <c r="H305" s="23">
        <f t="shared" si="62"/>
        <v>2280</v>
      </c>
      <c r="I305" s="23">
        <f t="shared" si="63"/>
        <v>3705</v>
      </c>
    </row>
    <row r="306" ht="24" customHeight="1" spans="1:9">
      <c r="A306" s="9" t="s">
        <v>368</v>
      </c>
      <c r="B306" s="9" t="s">
        <v>401</v>
      </c>
      <c r="C306" s="8" t="s">
        <v>402</v>
      </c>
      <c r="D306" s="10">
        <v>197.4</v>
      </c>
      <c r="E306" s="22">
        <v>8</v>
      </c>
      <c r="F306" s="23">
        <f t="shared" si="64"/>
        <v>4000</v>
      </c>
      <c r="G306" s="22">
        <v>1.52</v>
      </c>
      <c r="H306" s="23">
        <f t="shared" si="62"/>
        <v>2280</v>
      </c>
      <c r="I306" s="23">
        <f t="shared" si="63"/>
        <v>6280</v>
      </c>
    </row>
    <row r="307" ht="24" customHeight="1" spans="1:9">
      <c r="A307" s="9" t="s">
        <v>368</v>
      </c>
      <c r="B307" s="9" t="s">
        <v>401</v>
      </c>
      <c r="C307" s="8" t="s">
        <v>403</v>
      </c>
      <c r="D307" s="10">
        <v>139.3</v>
      </c>
      <c r="E307" s="22">
        <v>5</v>
      </c>
      <c r="F307" s="23">
        <f t="shared" si="64"/>
        <v>2500</v>
      </c>
      <c r="G307" s="22">
        <v>1.52</v>
      </c>
      <c r="H307" s="23">
        <f t="shared" si="62"/>
        <v>2280</v>
      </c>
      <c r="I307" s="23">
        <f t="shared" si="63"/>
        <v>4780</v>
      </c>
    </row>
    <row r="308" ht="24" customHeight="1" spans="1:9">
      <c r="A308" s="9" t="s">
        <v>368</v>
      </c>
      <c r="B308" s="9" t="s">
        <v>401</v>
      </c>
      <c r="C308" s="8" t="s">
        <v>404</v>
      </c>
      <c r="D308" s="10">
        <v>124.3</v>
      </c>
      <c r="E308" s="22"/>
      <c r="F308" s="23"/>
      <c r="G308" s="22">
        <v>4.88</v>
      </c>
      <c r="H308" s="23">
        <f t="shared" si="62"/>
        <v>7320</v>
      </c>
      <c r="I308" s="23">
        <f t="shared" si="63"/>
        <v>7320</v>
      </c>
    </row>
    <row r="309" ht="24" customHeight="1" spans="1:9">
      <c r="A309" s="9" t="s">
        <v>368</v>
      </c>
      <c r="B309" s="9" t="s">
        <v>401</v>
      </c>
      <c r="C309" s="8" t="s">
        <v>405</v>
      </c>
      <c r="D309" s="10">
        <v>127.1</v>
      </c>
      <c r="E309" s="22"/>
      <c r="F309" s="23"/>
      <c r="G309" s="22">
        <v>1.52</v>
      </c>
      <c r="H309" s="23">
        <f t="shared" si="62"/>
        <v>2280</v>
      </c>
      <c r="I309" s="23">
        <f t="shared" si="63"/>
        <v>2280</v>
      </c>
    </row>
    <row r="310" ht="24" customHeight="1" spans="1:9">
      <c r="A310" s="9" t="s">
        <v>368</v>
      </c>
      <c r="B310" s="9" t="s">
        <v>401</v>
      </c>
      <c r="C310" s="8" t="s">
        <v>406</v>
      </c>
      <c r="D310" s="10">
        <v>118.7</v>
      </c>
      <c r="E310" s="22"/>
      <c r="F310" s="23"/>
      <c r="G310" s="22">
        <v>1.52</v>
      </c>
      <c r="H310" s="23">
        <f t="shared" si="62"/>
        <v>2280</v>
      </c>
      <c r="I310" s="23">
        <f t="shared" si="63"/>
        <v>2280</v>
      </c>
    </row>
    <row r="311" ht="24" customHeight="1" spans="1:9">
      <c r="A311" s="9" t="s">
        <v>368</v>
      </c>
      <c r="B311" s="9" t="s">
        <v>368</v>
      </c>
      <c r="C311" s="8" t="s">
        <v>407</v>
      </c>
      <c r="D311" s="10">
        <v>200</v>
      </c>
      <c r="E311" s="22">
        <v>10</v>
      </c>
      <c r="F311" s="23">
        <f t="shared" ref="F311:F316" si="65">E311*500</f>
        <v>5000</v>
      </c>
      <c r="G311" s="22">
        <v>4</v>
      </c>
      <c r="H311" s="23">
        <f t="shared" si="62"/>
        <v>6000</v>
      </c>
      <c r="I311" s="23">
        <f t="shared" si="63"/>
        <v>11000</v>
      </c>
    </row>
    <row r="312" ht="24" customHeight="1" spans="1:9">
      <c r="A312" s="9" t="s">
        <v>368</v>
      </c>
      <c r="B312" s="9" t="s">
        <v>368</v>
      </c>
      <c r="C312" s="8" t="s">
        <v>408</v>
      </c>
      <c r="D312" s="10">
        <v>516.5</v>
      </c>
      <c r="E312" s="22">
        <v>12</v>
      </c>
      <c r="F312" s="23">
        <f t="shared" si="65"/>
        <v>6000</v>
      </c>
      <c r="G312" s="22">
        <v>12</v>
      </c>
      <c r="H312" s="23">
        <f t="shared" si="62"/>
        <v>18000</v>
      </c>
      <c r="I312" s="23">
        <f t="shared" si="63"/>
        <v>24000</v>
      </c>
    </row>
    <row r="313" ht="24" customHeight="1" spans="1:9">
      <c r="A313" s="9" t="s">
        <v>368</v>
      </c>
      <c r="B313" s="9" t="s">
        <v>409</v>
      </c>
      <c r="C313" s="8" t="s">
        <v>410</v>
      </c>
      <c r="D313" s="10">
        <v>152.2</v>
      </c>
      <c r="E313" s="22"/>
      <c r="F313" s="23"/>
      <c r="G313" s="22">
        <v>1.96</v>
      </c>
      <c r="H313" s="23">
        <f t="shared" si="62"/>
        <v>2940</v>
      </c>
      <c r="I313" s="23">
        <f t="shared" si="63"/>
        <v>2940</v>
      </c>
    </row>
    <row r="314" ht="24" customHeight="1" spans="1:9">
      <c r="A314" s="9" t="s">
        <v>368</v>
      </c>
      <c r="B314" s="9" t="s">
        <v>411</v>
      </c>
      <c r="C314" s="8" t="s">
        <v>412</v>
      </c>
      <c r="D314" s="10">
        <v>127.1</v>
      </c>
      <c r="E314" s="22"/>
      <c r="F314" s="23"/>
      <c r="G314" s="22">
        <v>1.6</v>
      </c>
      <c r="H314" s="23">
        <f t="shared" si="62"/>
        <v>2400</v>
      </c>
      <c r="I314" s="23">
        <f t="shared" si="63"/>
        <v>2400</v>
      </c>
    </row>
    <row r="315" ht="24" customHeight="1" spans="1:9">
      <c r="A315" s="9" t="s">
        <v>368</v>
      </c>
      <c r="B315" s="9" t="s">
        <v>377</v>
      </c>
      <c r="C315" s="8" t="s">
        <v>413</v>
      </c>
      <c r="D315" s="10">
        <v>200</v>
      </c>
      <c r="E315" s="22"/>
      <c r="F315" s="23"/>
      <c r="G315" s="22">
        <v>5.6</v>
      </c>
      <c r="H315" s="23">
        <f t="shared" si="62"/>
        <v>8400</v>
      </c>
      <c r="I315" s="23">
        <f t="shared" si="63"/>
        <v>8400</v>
      </c>
    </row>
    <row r="316" ht="24" customHeight="1" spans="1:9">
      <c r="A316" s="9" t="s">
        <v>368</v>
      </c>
      <c r="B316" s="9" t="s">
        <v>369</v>
      </c>
      <c r="C316" s="8" t="s">
        <v>414</v>
      </c>
      <c r="D316" s="10">
        <v>199.9</v>
      </c>
      <c r="E316" s="22">
        <v>5</v>
      </c>
      <c r="F316" s="23">
        <f t="shared" si="65"/>
        <v>2500</v>
      </c>
      <c r="G316" s="31">
        <v>2.48</v>
      </c>
      <c r="H316" s="35">
        <f t="shared" si="62"/>
        <v>3720</v>
      </c>
      <c r="I316" s="23">
        <f t="shared" ref="I316:I335" si="66">F316+H316</f>
        <v>6220</v>
      </c>
    </row>
    <row r="317" ht="24" customHeight="1" spans="1:9">
      <c r="A317" s="9" t="s">
        <v>368</v>
      </c>
      <c r="B317" s="9" t="s">
        <v>369</v>
      </c>
      <c r="C317" s="8" t="s">
        <v>415</v>
      </c>
      <c r="D317" s="10">
        <v>157.9</v>
      </c>
      <c r="E317" s="22"/>
      <c r="F317" s="23"/>
      <c r="G317" s="22">
        <v>2</v>
      </c>
      <c r="H317" s="23">
        <f t="shared" si="62"/>
        <v>3000</v>
      </c>
      <c r="I317" s="23">
        <f t="shared" si="66"/>
        <v>3000</v>
      </c>
    </row>
    <row r="318" ht="24" customHeight="1" spans="1:9">
      <c r="A318" s="9" t="s">
        <v>368</v>
      </c>
      <c r="B318" s="9" t="s">
        <v>369</v>
      </c>
      <c r="C318" s="8" t="s">
        <v>416</v>
      </c>
      <c r="D318" s="10">
        <v>146.8</v>
      </c>
      <c r="E318" s="22"/>
      <c r="F318" s="23"/>
      <c r="G318" s="22">
        <v>2.2</v>
      </c>
      <c r="H318" s="23">
        <f t="shared" si="62"/>
        <v>3300</v>
      </c>
      <c r="I318" s="23">
        <f t="shared" si="66"/>
        <v>3300</v>
      </c>
    </row>
    <row r="319" ht="24" customHeight="1" spans="1:9">
      <c r="A319" s="9" t="s">
        <v>368</v>
      </c>
      <c r="B319" s="9" t="s">
        <v>401</v>
      </c>
      <c r="C319" s="8" t="s">
        <v>417</v>
      </c>
      <c r="D319" s="10">
        <v>161.3</v>
      </c>
      <c r="E319" s="22"/>
      <c r="F319" s="23"/>
      <c r="G319" s="22">
        <v>6</v>
      </c>
      <c r="H319" s="23">
        <f t="shared" si="62"/>
        <v>9000</v>
      </c>
      <c r="I319" s="23">
        <f t="shared" si="66"/>
        <v>9000</v>
      </c>
    </row>
    <row r="320" ht="24" customHeight="1" spans="1:9">
      <c r="A320" s="9" t="s">
        <v>368</v>
      </c>
      <c r="B320" s="9" t="s">
        <v>381</v>
      </c>
      <c r="C320" s="8" t="s">
        <v>418</v>
      </c>
      <c r="D320" s="10">
        <v>191.6</v>
      </c>
      <c r="E320" s="22">
        <v>6</v>
      </c>
      <c r="F320" s="23">
        <f t="shared" ref="F320:F335" si="67">E320*500</f>
        <v>3000</v>
      </c>
      <c r="G320" s="22"/>
      <c r="H320" s="23"/>
      <c r="I320" s="23">
        <f t="shared" si="66"/>
        <v>3000</v>
      </c>
    </row>
    <row r="321" ht="24" customHeight="1" spans="1:9">
      <c r="A321" s="9" t="s">
        <v>368</v>
      </c>
      <c r="B321" s="9" t="s">
        <v>381</v>
      </c>
      <c r="C321" s="8" t="s">
        <v>419</v>
      </c>
      <c r="D321" s="10">
        <v>137.6</v>
      </c>
      <c r="E321" s="22">
        <v>5</v>
      </c>
      <c r="F321" s="23">
        <f t="shared" si="67"/>
        <v>2500</v>
      </c>
      <c r="G321" s="22"/>
      <c r="H321" s="23"/>
      <c r="I321" s="23">
        <f t="shared" si="66"/>
        <v>2500</v>
      </c>
    </row>
    <row r="322" ht="24" customHeight="1" spans="1:9">
      <c r="A322" s="9" t="s">
        <v>368</v>
      </c>
      <c r="B322" s="9" t="s">
        <v>381</v>
      </c>
      <c r="C322" s="8" t="s">
        <v>420</v>
      </c>
      <c r="D322" s="10">
        <v>104.8</v>
      </c>
      <c r="E322" s="22">
        <v>3</v>
      </c>
      <c r="F322" s="23">
        <f t="shared" si="67"/>
        <v>1500</v>
      </c>
      <c r="G322" s="22"/>
      <c r="H322" s="23"/>
      <c r="I322" s="23">
        <f t="shared" si="66"/>
        <v>1500</v>
      </c>
    </row>
    <row r="323" ht="24" customHeight="1" spans="1:9">
      <c r="A323" s="9" t="s">
        <v>368</v>
      </c>
      <c r="B323" s="9" t="s">
        <v>371</v>
      </c>
      <c r="C323" s="8" t="s">
        <v>421</v>
      </c>
      <c r="D323" s="10">
        <v>139.5</v>
      </c>
      <c r="E323" s="22">
        <v>6</v>
      </c>
      <c r="F323" s="23">
        <f t="shared" si="67"/>
        <v>3000</v>
      </c>
      <c r="G323" s="22"/>
      <c r="H323" s="23"/>
      <c r="I323" s="23">
        <f t="shared" si="66"/>
        <v>3000</v>
      </c>
    </row>
    <row r="324" ht="24" customHeight="1" spans="1:9">
      <c r="A324" s="9" t="s">
        <v>368</v>
      </c>
      <c r="B324" s="9" t="s">
        <v>384</v>
      </c>
      <c r="C324" s="8" t="s">
        <v>422</v>
      </c>
      <c r="D324" s="10">
        <v>128.7</v>
      </c>
      <c r="E324" s="22">
        <v>3</v>
      </c>
      <c r="F324" s="23">
        <f t="shared" si="67"/>
        <v>1500</v>
      </c>
      <c r="G324" s="22"/>
      <c r="H324" s="23"/>
      <c r="I324" s="23">
        <f t="shared" si="66"/>
        <v>1500</v>
      </c>
    </row>
    <row r="325" ht="24" customHeight="1" spans="1:9">
      <c r="A325" s="9" t="s">
        <v>368</v>
      </c>
      <c r="B325" s="9" t="s">
        <v>377</v>
      </c>
      <c r="C325" s="8" t="s">
        <v>423</v>
      </c>
      <c r="D325" s="10">
        <v>110</v>
      </c>
      <c r="E325" s="22">
        <v>5</v>
      </c>
      <c r="F325" s="23">
        <f t="shared" si="67"/>
        <v>2500</v>
      </c>
      <c r="G325" s="22"/>
      <c r="H325" s="23"/>
      <c r="I325" s="23">
        <f t="shared" si="66"/>
        <v>2500</v>
      </c>
    </row>
    <row r="326" ht="24" customHeight="1" spans="1:9">
      <c r="A326" s="9" t="s">
        <v>368</v>
      </c>
      <c r="B326" s="9" t="s">
        <v>387</v>
      </c>
      <c r="C326" s="8" t="s">
        <v>424</v>
      </c>
      <c r="D326" s="10">
        <v>197</v>
      </c>
      <c r="E326" s="22">
        <v>9.85</v>
      </c>
      <c r="F326" s="23">
        <f t="shared" si="67"/>
        <v>4925</v>
      </c>
      <c r="G326" s="22"/>
      <c r="H326" s="23"/>
      <c r="I326" s="23">
        <f t="shared" si="66"/>
        <v>4925</v>
      </c>
    </row>
    <row r="327" ht="24" customHeight="1" spans="1:9">
      <c r="A327" s="9" t="s">
        <v>368</v>
      </c>
      <c r="B327" s="9" t="s">
        <v>395</v>
      </c>
      <c r="C327" s="8" t="s">
        <v>425</v>
      </c>
      <c r="D327" s="10">
        <v>142</v>
      </c>
      <c r="E327" s="22">
        <v>5</v>
      </c>
      <c r="F327" s="23">
        <f t="shared" si="67"/>
        <v>2500</v>
      </c>
      <c r="G327" s="22"/>
      <c r="H327" s="23"/>
      <c r="I327" s="23">
        <f t="shared" si="66"/>
        <v>2500</v>
      </c>
    </row>
    <row r="328" ht="24" customHeight="1" spans="1:9">
      <c r="A328" s="9" t="s">
        <v>368</v>
      </c>
      <c r="B328" s="9" t="s">
        <v>409</v>
      </c>
      <c r="C328" s="8" t="s">
        <v>426</v>
      </c>
      <c r="D328" s="10">
        <v>102.2</v>
      </c>
      <c r="E328" s="22">
        <v>3</v>
      </c>
      <c r="F328" s="23">
        <f t="shared" si="67"/>
        <v>1500</v>
      </c>
      <c r="G328" s="22"/>
      <c r="H328" s="23"/>
      <c r="I328" s="23">
        <f t="shared" si="66"/>
        <v>1500</v>
      </c>
    </row>
    <row r="329" ht="24" customHeight="1" spans="1:9">
      <c r="A329" s="9" t="s">
        <v>368</v>
      </c>
      <c r="B329" s="9" t="s">
        <v>368</v>
      </c>
      <c r="C329" s="8" t="s">
        <v>427</v>
      </c>
      <c r="D329" s="10">
        <v>184.9</v>
      </c>
      <c r="E329" s="22">
        <v>4.6</v>
      </c>
      <c r="F329" s="23">
        <f t="shared" si="67"/>
        <v>2300</v>
      </c>
      <c r="G329" s="22"/>
      <c r="H329" s="23"/>
      <c r="I329" s="23">
        <f t="shared" si="66"/>
        <v>2300</v>
      </c>
    </row>
    <row r="330" ht="24" customHeight="1" spans="1:9">
      <c r="A330" s="9" t="s">
        <v>368</v>
      </c>
      <c r="B330" s="9" t="s">
        <v>377</v>
      </c>
      <c r="C330" s="8" t="s">
        <v>428</v>
      </c>
      <c r="D330" s="10">
        <v>181</v>
      </c>
      <c r="E330" s="22">
        <v>4</v>
      </c>
      <c r="F330" s="23">
        <f t="shared" si="67"/>
        <v>2000</v>
      </c>
      <c r="G330" s="22"/>
      <c r="H330" s="23"/>
      <c r="I330" s="23">
        <f t="shared" si="66"/>
        <v>2000</v>
      </c>
    </row>
    <row r="331" ht="24" customHeight="1" spans="1:9">
      <c r="A331" s="9" t="s">
        <v>368</v>
      </c>
      <c r="B331" s="9" t="s">
        <v>384</v>
      </c>
      <c r="C331" s="8" t="s">
        <v>429</v>
      </c>
      <c r="D331" s="10">
        <v>164.3</v>
      </c>
      <c r="E331" s="22">
        <v>6</v>
      </c>
      <c r="F331" s="23">
        <f t="shared" si="67"/>
        <v>3000</v>
      </c>
      <c r="G331" s="22"/>
      <c r="H331" s="23"/>
      <c r="I331" s="23">
        <f t="shared" si="66"/>
        <v>3000</v>
      </c>
    </row>
    <row r="332" ht="24" customHeight="1" spans="1:9">
      <c r="A332" s="9" t="s">
        <v>368</v>
      </c>
      <c r="B332" s="9" t="s">
        <v>384</v>
      </c>
      <c r="C332" s="8" t="s">
        <v>430</v>
      </c>
      <c r="D332" s="10">
        <v>114.4</v>
      </c>
      <c r="E332" s="22">
        <v>3</v>
      </c>
      <c r="F332" s="23">
        <f t="shared" si="67"/>
        <v>1500</v>
      </c>
      <c r="G332" s="22"/>
      <c r="H332" s="23"/>
      <c r="I332" s="23">
        <f t="shared" si="66"/>
        <v>1500</v>
      </c>
    </row>
    <row r="333" ht="24" customHeight="1" spans="1:9">
      <c r="A333" s="9" t="s">
        <v>368</v>
      </c>
      <c r="B333" s="9" t="s">
        <v>391</v>
      </c>
      <c r="C333" s="8" t="s">
        <v>431</v>
      </c>
      <c r="D333" s="10">
        <v>166.6</v>
      </c>
      <c r="E333" s="22">
        <v>8</v>
      </c>
      <c r="F333" s="23">
        <f t="shared" si="67"/>
        <v>4000</v>
      </c>
      <c r="G333" s="22"/>
      <c r="H333" s="23"/>
      <c r="I333" s="23">
        <f t="shared" si="66"/>
        <v>4000</v>
      </c>
    </row>
    <row r="334" ht="24" customHeight="1" spans="1:9">
      <c r="A334" s="9" t="s">
        <v>368</v>
      </c>
      <c r="B334" s="9" t="s">
        <v>401</v>
      </c>
      <c r="C334" s="8" t="s">
        <v>432</v>
      </c>
      <c r="D334" s="10">
        <v>169.2</v>
      </c>
      <c r="E334" s="22">
        <v>5</v>
      </c>
      <c r="F334" s="23">
        <f t="shared" si="67"/>
        <v>2500</v>
      </c>
      <c r="G334" s="22"/>
      <c r="H334" s="23"/>
      <c r="I334" s="23">
        <f t="shared" si="66"/>
        <v>2500</v>
      </c>
    </row>
    <row r="335" ht="24" customHeight="1" spans="1:9">
      <c r="A335" s="9" t="s">
        <v>368</v>
      </c>
      <c r="B335" s="9" t="s">
        <v>433</v>
      </c>
      <c r="C335" s="8" t="s">
        <v>434</v>
      </c>
      <c r="D335" s="10">
        <v>193</v>
      </c>
      <c r="E335" s="22">
        <v>9.65</v>
      </c>
      <c r="F335" s="23">
        <f t="shared" si="67"/>
        <v>4825</v>
      </c>
      <c r="G335" s="22"/>
      <c r="H335" s="23"/>
      <c r="I335" s="23">
        <f t="shared" si="66"/>
        <v>4825</v>
      </c>
    </row>
    <row r="336" s="1" customFormat="1" ht="24" customHeight="1" spans="1:9">
      <c r="A336" s="38" t="s">
        <v>38</v>
      </c>
      <c r="B336" s="39"/>
      <c r="C336" s="12" t="s">
        <v>435</v>
      </c>
      <c r="D336" s="13">
        <f t="shared" ref="D336:I336" si="68">SUM(D287:D335)</f>
        <v>11064.5</v>
      </c>
      <c r="E336" s="27">
        <f t="shared" si="68"/>
        <v>210</v>
      </c>
      <c r="F336" s="26">
        <f t="shared" si="68"/>
        <v>105000</v>
      </c>
      <c r="G336" s="27">
        <f t="shared" si="68"/>
        <v>177.32</v>
      </c>
      <c r="H336" s="26">
        <f t="shared" si="68"/>
        <v>265980</v>
      </c>
      <c r="I336" s="26">
        <f t="shared" si="68"/>
        <v>370980</v>
      </c>
    </row>
    <row r="337" ht="24" customHeight="1" spans="1:9">
      <c r="A337" s="9" t="s">
        <v>436</v>
      </c>
      <c r="B337" s="9" t="s">
        <v>437</v>
      </c>
      <c r="C337" s="8" t="s">
        <v>438</v>
      </c>
      <c r="D337" s="10">
        <v>155.8</v>
      </c>
      <c r="E337" s="22">
        <v>4</v>
      </c>
      <c r="F337" s="23">
        <f>E337*500</f>
        <v>2000</v>
      </c>
      <c r="G337" s="22"/>
      <c r="H337" s="23"/>
      <c r="I337" s="23">
        <f t="shared" ref="I337:I350" si="69">F337+H337</f>
        <v>2000</v>
      </c>
    </row>
    <row r="338" ht="24" customHeight="1" spans="1:9">
      <c r="A338" s="9" t="s">
        <v>436</v>
      </c>
      <c r="B338" s="9" t="s">
        <v>437</v>
      </c>
      <c r="C338" s="17" t="s">
        <v>439</v>
      </c>
      <c r="D338" s="10">
        <v>146.5</v>
      </c>
      <c r="E338" s="31">
        <v>7.3</v>
      </c>
      <c r="F338" s="23">
        <f>E338*500</f>
        <v>3650</v>
      </c>
      <c r="G338" s="22"/>
      <c r="H338" s="23"/>
      <c r="I338" s="23">
        <f t="shared" si="69"/>
        <v>3650</v>
      </c>
    </row>
    <row r="339" ht="24" customHeight="1" spans="1:9">
      <c r="A339" s="9" t="s">
        <v>436</v>
      </c>
      <c r="B339" s="9" t="s">
        <v>437</v>
      </c>
      <c r="C339" s="8" t="s">
        <v>440</v>
      </c>
      <c r="D339" s="10">
        <v>167.2</v>
      </c>
      <c r="E339" s="22">
        <v>8</v>
      </c>
      <c r="F339" s="23">
        <f>E339*500</f>
        <v>4000</v>
      </c>
      <c r="G339" s="22"/>
      <c r="H339" s="23"/>
      <c r="I339" s="23">
        <f t="shared" si="69"/>
        <v>4000</v>
      </c>
    </row>
    <row r="340" ht="24" customHeight="1" spans="1:9">
      <c r="A340" s="9" t="s">
        <v>436</v>
      </c>
      <c r="B340" s="9" t="s">
        <v>441</v>
      </c>
      <c r="C340" s="8" t="s">
        <v>442</v>
      </c>
      <c r="D340" s="10">
        <v>194.2</v>
      </c>
      <c r="E340" s="22"/>
      <c r="F340" s="23"/>
      <c r="G340" s="22">
        <v>4</v>
      </c>
      <c r="H340" s="23">
        <f t="shared" ref="H340:H350" si="70">G340*1500</f>
        <v>6000</v>
      </c>
      <c r="I340" s="23">
        <f t="shared" si="69"/>
        <v>6000</v>
      </c>
    </row>
    <row r="341" ht="24" customHeight="1" spans="1:9">
      <c r="A341" s="9" t="s">
        <v>436</v>
      </c>
      <c r="B341" s="9" t="s">
        <v>443</v>
      </c>
      <c r="C341" s="8" t="s">
        <v>444</v>
      </c>
      <c r="D341" s="10">
        <v>194</v>
      </c>
      <c r="E341" s="22"/>
      <c r="F341" s="23"/>
      <c r="G341" s="22">
        <v>6</v>
      </c>
      <c r="H341" s="23">
        <f t="shared" si="70"/>
        <v>9000</v>
      </c>
      <c r="I341" s="23">
        <f t="shared" si="69"/>
        <v>9000</v>
      </c>
    </row>
    <row r="342" ht="24" customHeight="1" spans="1:9">
      <c r="A342" s="9" t="s">
        <v>436</v>
      </c>
      <c r="B342" s="9" t="s">
        <v>443</v>
      </c>
      <c r="C342" s="8" t="s">
        <v>445</v>
      </c>
      <c r="D342" s="10">
        <v>162.1</v>
      </c>
      <c r="E342" s="22"/>
      <c r="F342" s="23"/>
      <c r="G342" s="22">
        <v>6</v>
      </c>
      <c r="H342" s="23">
        <f t="shared" si="70"/>
        <v>9000</v>
      </c>
      <c r="I342" s="23">
        <f t="shared" si="69"/>
        <v>9000</v>
      </c>
    </row>
    <row r="343" ht="24" customHeight="1" spans="1:9">
      <c r="A343" s="9" t="s">
        <v>436</v>
      </c>
      <c r="B343" s="9" t="s">
        <v>443</v>
      </c>
      <c r="C343" s="8" t="s">
        <v>446</v>
      </c>
      <c r="D343" s="10">
        <v>175.9</v>
      </c>
      <c r="E343" s="22"/>
      <c r="F343" s="23"/>
      <c r="G343" s="22">
        <v>6</v>
      </c>
      <c r="H343" s="23">
        <f t="shared" si="70"/>
        <v>9000</v>
      </c>
      <c r="I343" s="23">
        <f t="shared" si="69"/>
        <v>9000</v>
      </c>
    </row>
    <row r="344" ht="24" customHeight="1" spans="1:9">
      <c r="A344" s="9" t="s">
        <v>436</v>
      </c>
      <c r="B344" s="9" t="s">
        <v>443</v>
      </c>
      <c r="C344" s="8" t="s">
        <v>447</v>
      </c>
      <c r="D344" s="10">
        <v>155.1</v>
      </c>
      <c r="E344" s="22"/>
      <c r="F344" s="23"/>
      <c r="G344" s="22">
        <v>6</v>
      </c>
      <c r="H344" s="23">
        <f t="shared" si="70"/>
        <v>9000</v>
      </c>
      <c r="I344" s="23">
        <f t="shared" si="69"/>
        <v>9000</v>
      </c>
    </row>
    <row r="345" ht="24" customHeight="1" spans="1:9">
      <c r="A345" s="9" t="s">
        <v>436</v>
      </c>
      <c r="B345" s="9" t="s">
        <v>443</v>
      </c>
      <c r="C345" s="8" t="s">
        <v>448</v>
      </c>
      <c r="D345" s="10">
        <v>195.3</v>
      </c>
      <c r="E345" s="22"/>
      <c r="F345" s="23"/>
      <c r="G345" s="22">
        <v>6</v>
      </c>
      <c r="H345" s="23">
        <f t="shared" si="70"/>
        <v>9000</v>
      </c>
      <c r="I345" s="23">
        <f t="shared" si="69"/>
        <v>9000</v>
      </c>
    </row>
    <row r="346" ht="24" customHeight="1" spans="1:9">
      <c r="A346" s="9" t="s">
        <v>436</v>
      </c>
      <c r="B346" s="9" t="s">
        <v>443</v>
      </c>
      <c r="C346" s="17" t="s">
        <v>449</v>
      </c>
      <c r="D346" s="10">
        <v>147.5</v>
      </c>
      <c r="E346" s="22"/>
      <c r="F346" s="23"/>
      <c r="G346" s="31">
        <v>5.88</v>
      </c>
      <c r="H346" s="23">
        <f t="shared" si="70"/>
        <v>8820</v>
      </c>
      <c r="I346" s="23">
        <f t="shared" si="69"/>
        <v>8820</v>
      </c>
    </row>
    <row r="347" ht="24" customHeight="1" spans="1:9">
      <c r="A347" s="9" t="s">
        <v>436</v>
      </c>
      <c r="B347" s="8" t="s">
        <v>450</v>
      </c>
      <c r="C347" s="17" t="s">
        <v>346</v>
      </c>
      <c r="D347" s="10">
        <v>915.2</v>
      </c>
      <c r="E347" s="22">
        <v>14</v>
      </c>
      <c r="F347" s="23">
        <f>E347*500</f>
        <v>7000</v>
      </c>
      <c r="G347" s="22">
        <v>32.5</v>
      </c>
      <c r="H347" s="23">
        <f t="shared" si="70"/>
        <v>48750</v>
      </c>
      <c r="I347" s="23">
        <f t="shared" si="69"/>
        <v>55750</v>
      </c>
    </row>
    <row r="348" ht="24" customHeight="1" spans="1:9">
      <c r="A348" s="9" t="s">
        <v>436</v>
      </c>
      <c r="B348" s="8" t="s">
        <v>451</v>
      </c>
      <c r="C348" s="8" t="s">
        <v>452</v>
      </c>
      <c r="D348" s="10">
        <v>483.9</v>
      </c>
      <c r="E348" s="22">
        <v>7</v>
      </c>
      <c r="F348" s="23">
        <f>E348*500</f>
        <v>3500</v>
      </c>
      <c r="G348" s="22">
        <v>8</v>
      </c>
      <c r="H348" s="23">
        <f t="shared" si="70"/>
        <v>12000</v>
      </c>
      <c r="I348" s="23">
        <f t="shared" si="69"/>
        <v>15500</v>
      </c>
    </row>
    <row r="349" ht="24" customHeight="1" spans="1:9">
      <c r="A349" s="9" t="s">
        <v>436</v>
      </c>
      <c r="B349" s="9" t="s">
        <v>453</v>
      </c>
      <c r="C349" s="8" t="s">
        <v>454</v>
      </c>
      <c r="D349" s="10">
        <v>199.6</v>
      </c>
      <c r="E349" s="22"/>
      <c r="F349" s="23"/>
      <c r="G349" s="22">
        <v>5</v>
      </c>
      <c r="H349" s="23">
        <f t="shared" si="70"/>
        <v>7500</v>
      </c>
      <c r="I349" s="23">
        <f t="shared" si="69"/>
        <v>7500</v>
      </c>
    </row>
    <row r="350" ht="24" customHeight="1" spans="1:9">
      <c r="A350" s="9" t="s">
        <v>436</v>
      </c>
      <c r="B350" s="9" t="s">
        <v>453</v>
      </c>
      <c r="C350" s="8" t="s">
        <v>455</v>
      </c>
      <c r="D350" s="10">
        <v>200</v>
      </c>
      <c r="E350" s="22"/>
      <c r="F350" s="23"/>
      <c r="G350" s="22">
        <v>8</v>
      </c>
      <c r="H350" s="23">
        <f t="shared" si="70"/>
        <v>12000</v>
      </c>
      <c r="I350" s="23">
        <f t="shared" si="69"/>
        <v>12000</v>
      </c>
    </row>
    <row r="351" ht="24" customHeight="1" spans="1:9">
      <c r="A351" s="9" t="s">
        <v>436</v>
      </c>
      <c r="B351" s="9" t="s">
        <v>456</v>
      </c>
      <c r="C351" s="17" t="s">
        <v>457</v>
      </c>
      <c r="D351" s="10">
        <v>323.8</v>
      </c>
      <c r="E351" s="31">
        <v>16.15</v>
      </c>
      <c r="F351" s="23">
        <f t="shared" ref="F351:F384" si="71">E351*500</f>
        <v>8075</v>
      </c>
      <c r="G351" s="22"/>
      <c r="H351" s="23"/>
      <c r="I351" s="23">
        <f t="shared" ref="I351:I363" si="72">F351+H351</f>
        <v>8075</v>
      </c>
    </row>
    <row r="352" ht="24" customHeight="1" spans="1:9">
      <c r="A352" s="9" t="s">
        <v>436</v>
      </c>
      <c r="B352" s="9" t="s">
        <v>458</v>
      </c>
      <c r="C352" s="8" t="s">
        <v>459</v>
      </c>
      <c r="D352" s="10">
        <v>138.9</v>
      </c>
      <c r="E352" s="22"/>
      <c r="F352" s="23"/>
      <c r="G352" s="22">
        <v>5.5</v>
      </c>
      <c r="H352" s="23">
        <f>G352*1500</f>
        <v>8250</v>
      </c>
      <c r="I352" s="23">
        <f t="shared" si="72"/>
        <v>8250</v>
      </c>
    </row>
    <row r="353" ht="24" customHeight="1" spans="1:9">
      <c r="A353" s="9" t="s">
        <v>436</v>
      </c>
      <c r="B353" s="9" t="s">
        <v>458</v>
      </c>
      <c r="C353" s="8" t="s">
        <v>460</v>
      </c>
      <c r="D353" s="10">
        <v>200</v>
      </c>
      <c r="E353" s="22"/>
      <c r="F353" s="23"/>
      <c r="G353" s="22">
        <v>5</v>
      </c>
      <c r="H353" s="23">
        <f>G353*1500</f>
        <v>7500</v>
      </c>
      <c r="I353" s="23">
        <f t="shared" si="72"/>
        <v>7500</v>
      </c>
    </row>
    <row r="354" ht="24" customHeight="1" spans="1:9">
      <c r="A354" s="9" t="s">
        <v>436</v>
      </c>
      <c r="B354" s="9" t="s">
        <v>458</v>
      </c>
      <c r="C354" s="8" t="s">
        <v>461</v>
      </c>
      <c r="D354" s="10">
        <v>287.5</v>
      </c>
      <c r="E354" s="22">
        <v>10</v>
      </c>
      <c r="F354" s="23">
        <f t="shared" si="71"/>
        <v>5000</v>
      </c>
      <c r="G354" s="22"/>
      <c r="H354" s="23"/>
      <c r="I354" s="23">
        <f t="shared" si="72"/>
        <v>5000</v>
      </c>
    </row>
    <row r="355" ht="24" customHeight="1" spans="1:9">
      <c r="A355" s="9" t="s">
        <v>436</v>
      </c>
      <c r="B355" s="9" t="s">
        <v>443</v>
      </c>
      <c r="C355" s="8" t="s">
        <v>462</v>
      </c>
      <c r="D355" s="10">
        <v>165.4</v>
      </c>
      <c r="E355" s="22"/>
      <c r="F355" s="23"/>
      <c r="G355" s="22">
        <v>6</v>
      </c>
      <c r="H355" s="23">
        <f t="shared" ref="H355:H360" si="73">G355*1500</f>
        <v>9000</v>
      </c>
      <c r="I355" s="23">
        <f t="shared" si="72"/>
        <v>9000</v>
      </c>
    </row>
    <row r="356" ht="24" customHeight="1" spans="1:9">
      <c r="A356" s="9" t="s">
        <v>436</v>
      </c>
      <c r="B356" s="9" t="s">
        <v>443</v>
      </c>
      <c r="C356" s="8" t="s">
        <v>463</v>
      </c>
      <c r="D356" s="10">
        <v>189.1</v>
      </c>
      <c r="E356" s="22"/>
      <c r="F356" s="23"/>
      <c r="G356" s="22">
        <v>6</v>
      </c>
      <c r="H356" s="23">
        <f t="shared" si="73"/>
        <v>9000</v>
      </c>
      <c r="I356" s="23">
        <f t="shared" si="72"/>
        <v>9000</v>
      </c>
    </row>
    <row r="357" ht="24" customHeight="1" spans="1:9">
      <c r="A357" s="9" t="s">
        <v>436</v>
      </c>
      <c r="B357" s="9" t="s">
        <v>464</v>
      </c>
      <c r="C357" s="8" t="s">
        <v>465</v>
      </c>
      <c r="D357" s="10">
        <v>163.5</v>
      </c>
      <c r="E357" s="22"/>
      <c r="F357" s="23"/>
      <c r="G357" s="22">
        <v>6.5</v>
      </c>
      <c r="H357" s="23">
        <f t="shared" si="73"/>
        <v>9750</v>
      </c>
      <c r="I357" s="23">
        <f t="shared" si="72"/>
        <v>9750</v>
      </c>
    </row>
    <row r="358" ht="24" customHeight="1" spans="1:9">
      <c r="A358" s="9" t="s">
        <v>436</v>
      </c>
      <c r="B358" s="9" t="s">
        <v>464</v>
      </c>
      <c r="C358" s="8" t="s">
        <v>466</v>
      </c>
      <c r="D358" s="10">
        <v>198.27</v>
      </c>
      <c r="E358" s="22"/>
      <c r="F358" s="23"/>
      <c r="G358" s="22">
        <v>7.5</v>
      </c>
      <c r="H358" s="23">
        <f t="shared" si="73"/>
        <v>11250</v>
      </c>
      <c r="I358" s="23">
        <f t="shared" si="72"/>
        <v>11250</v>
      </c>
    </row>
    <row r="359" ht="24" customHeight="1" spans="1:9">
      <c r="A359" s="9" t="s">
        <v>436</v>
      </c>
      <c r="B359" s="9" t="s">
        <v>464</v>
      </c>
      <c r="C359" s="8" t="s">
        <v>467</v>
      </c>
      <c r="D359" s="10">
        <v>127.1</v>
      </c>
      <c r="E359" s="22"/>
      <c r="F359" s="23"/>
      <c r="G359" s="22">
        <v>5</v>
      </c>
      <c r="H359" s="23">
        <f t="shared" si="73"/>
        <v>7500</v>
      </c>
      <c r="I359" s="23">
        <f t="shared" si="72"/>
        <v>7500</v>
      </c>
    </row>
    <row r="360" ht="24" customHeight="1" spans="1:9">
      <c r="A360" s="9" t="s">
        <v>436</v>
      </c>
      <c r="B360" s="9" t="s">
        <v>464</v>
      </c>
      <c r="C360" s="8" t="s">
        <v>468</v>
      </c>
      <c r="D360" s="10">
        <v>200.15</v>
      </c>
      <c r="E360" s="22"/>
      <c r="F360" s="23"/>
      <c r="G360" s="22">
        <v>5</v>
      </c>
      <c r="H360" s="23">
        <f t="shared" si="73"/>
        <v>7500</v>
      </c>
      <c r="I360" s="23">
        <f t="shared" si="72"/>
        <v>7500</v>
      </c>
    </row>
    <row r="361" ht="24" customHeight="1" spans="1:9">
      <c r="A361" s="9" t="s">
        <v>436</v>
      </c>
      <c r="B361" s="9" t="s">
        <v>464</v>
      </c>
      <c r="C361" s="8" t="s">
        <v>469</v>
      </c>
      <c r="D361" s="10">
        <v>133.46</v>
      </c>
      <c r="E361" s="22">
        <v>2</v>
      </c>
      <c r="F361" s="23">
        <f t="shared" si="71"/>
        <v>1000</v>
      </c>
      <c r="G361" s="22"/>
      <c r="H361" s="23"/>
      <c r="I361" s="23">
        <f t="shared" si="72"/>
        <v>1000</v>
      </c>
    </row>
    <row r="362" ht="24" customHeight="1" spans="1:9">
      <c r="A362" s="9" t="s">
        <v>436</v>
      </c>
      <c r="B362" s="9" t="s">
        <v>453</v>
      </c>
      <c r="C362" s="8" t="s">
        <v>470</v>
      </c>
      <c r="D362" s="10">
        <v>163.97</v>
      </c>
      <c r="E362" s="22"/>
      <c r="F362" s="23"/>
      <c r="G362" s="22">
        <v>5</v>
      </c>
      <c r="H362" s="23">
        <f>G362*1500</f>
        <v>7500</v>
      </c>
      <c r="I362" s="23">
        <f t="shared" si="72"/>
        <v>7500</v>
      </c>
    </row>
    <row r="363" ht="24" customHeight="1" spans="1:9">
      <c r="A363" s="9" t="s">
        <v>436</v>
      </c>
      <c r="B363" s="9" t="s">
        <v>453</v>
      </c>
      <c r="C363" s="8" t="s">
        <v>471</v>
      </c>
      <c r="D363" s="10">
        <v>175.1</v>
      </c>
      <c r="E363" s="22"/>
      <c r="F363" s="23"/>
      <c r="G363" s="22">
        <v>3</v>
      </c>
      <c r="H363" s="23">
        <f>G363*1500</f>
        <v>4500</v>
      </c>
      <c r="I363" s="23">
        <f t="shared" si="72"/>
        <v>4500</v>
      </c>
    </row>
    <row r="364" ht="24" customHeight="1" spans="1:9">
      <c r="A364" s="9" t="s">
        <v>436</v>
      </c>
      <c r="B364" s="9" t="s">
        <v>441</v>
      </c>
      <c r="C364" s="8" t="s">
        <v>472</v>
      </c>
      <c r="D364" s="10">
        <v>151.6</v>
      </c>
      <c r="E364" s="22"/>
      <c r="F364" s="23"/>
      <c r="G364" s="22">
        <v>4</v>
      </c>
      <c r="H364" s="23">
        <f>G364*1500</f>
        <v>6000</v>
      </c>
      <c r="I364" s="23">
        <f t="shared" ref="I364:I384" si="74">F364+H364</f>
        <v>6000</v>
      </c>
    </row>
    <row r="365" ht="24" customHeight="1" spans="1:9">
      <c r="A365" s="9" t="s">
        <v>436</v>
      </c>
      <c r="B365" s="9" t="s">
        <v>441</v>
      </c>
      <c r="C365" s="8" t="s">
        <v>473</v>
      </c>
      <c r="D365" s="10">
        <v>100</v>
      </c>
      <c r="E365" s="22">
        <v>4</v>
      </c>
      <c r="F365" s="23">
        <f t="shared" si="71"/>
        <v>2000</v>
      </c>
      <c r="G365" s="22"/>
      <c r="H365" s="23"/>
      <c r="I365" s="23">
        <f t="shared" si="74"/>
        <v>2000</v>
      </c>
    </row>
    <row r="366" ht="24" customHeight="1" spans="1:9">
      <c r="A366" s="9" t="s">
        <v>436</v>
      </c>
      <c r="B366" s="9" t="s">
        <v>441</v>
      </c>
      <c r="C366" s="8" t="s">
        <v>474</v>
      </c>
      <c r="D366" s="10">
        <v>156.5</v>
      </c>
      <c r="E366" s="22">
        <v>6.5</v>
      </c>
      <c r="F366" s="23">
        <f t="shared" si="71"/>
        <v>3250</v>
      </c>
      <c r="G366" s="22"/>
      <c r="H366" s="23"/>
      <c r="I366" s="23">
        <f t="shared" si="74"/>
        <v>3250</v>
      </c>
    </row>
    <row r="367" ht="24" customHeight="1" spans="1:9">
      <c r="A367" s="9" t="s">
        <v>436</v>
      </c>
      <c r="B367" s="9" t="s">
        <v>441</v>
      </c>
      <c r="C367" s="8" t="s">
        <v>475</v>
      </c>
      <c r="D367" s="10">
        <v>170.9</v>
      </c>
      <c r="E367" s="22">
        <v>5</v>
      </c>
      <c r="F367" s="23">
        <f t="shared" si="71"/>
        <v>2500</v>
      </c>
      <c r="G367" s="22"/>
      <c r="H367" s="23"/>
      <c r="I367" s="23">
        <f t="shared" si="74"/>
        <v>2500</v>
      </c>
    </row>
    <row r="368" ht="24" customHeight="1" spans="1:9">
      <c r="A368" s="9" t="s">
        <v>436</v>
      </c>
      <c r="B368" s="9" t="s">
        <v>436</v>
      </c>
      <c r="C368" s="8" t="s">
        <v>476</v>
      </c>
      <c r="D368" s="10">
        <v>194</v>
      </c>
      <c r="E368" s="22">
        <v>9.5</v>
      </c>
      <c r="F368" s="23">
        <f t="shared" si="71"/>
        <v>4750</v>
      </c>
      <c r="G368" s="22"/>
      <c r="H368" s="23"/>
      <c r="I368" s="23">
        <f t="shared" si="74"/>
        <v>4750</v>
      </c>
    </row>
    <row r="369" ht="24" customHeight="1" spans="1:9">
      <c r="A369" s="9" t="s">
        <v>436</v>
      </c>
      <c r="B369" s="9" t="s">
        <v>477</v>
      </c>
      <c r="C369" s="8" t="s">
        <v>478</v>
      </c>
      <c r="D369" s="10">
        <v>144.7</v>
      </c>
      <c r="E369" s="22">
        <v>3</v>
      </c>
      <c r="F369" s="23">
        <f t="shared" si="71"/>
        <v>1500</v>
      </c>
      <c r="G369" s="22"/>
      <c r="H369" s="23"/>
      <c r="I369" s="23">
        <f t="shared" si="74"/>
        <v>1500</v>
      </c>
    </row>
    <row r="370" ht="24" customHeight="1" spans="1:9">
      <c r="A370" s="9" t="s">
        <v>436</v>
      </c>
      <c r="B370" s="9" t="s">
        <v>477</v>
      </c>
      <c r="C370" s="8" t="s">
        <v>479</v>
      </c>
      <c r="D370" s="10">
        <v>173.6</v>
      </c>
      <c r="E370" s="22">
        <v>1</v>
      </c>
      <c r="F370" s="23">
        <f t="shared" si="71"/>
        <v>500</v>
      </c>
      <c r="G370" s="22"/>
      <c r="H370" s="23"/>
      <c r="I370" s="23">
        <f t="shared" si="74"/>
        <v>500</v>
      </c>
    </row>
    <row r="371" ht="24" customHeight="1" spans="1:9">
      <c r="A371" s="9" t="s">
        <v>436</v>
      </c>
      <c r="B371" s="9" t="s">
        <v>477</v>
      </c>
      <c r="C371" s="8" t="s">
        <v>480</v>
      </c>
      <c r="D371" s="10">
        <v>100</v>
      </c>
      <c r="E371" s="22">
        <v>3</v>
      </c>
      <c r="F371" s="23">
        <f t="shared" si="71"/>
        <v>1500</v>
      </c>
      <c r="G371" s="22"/>
      <c r="H371" s="23"/>
      <c r="I371" s="23">
        <f t="shared" si="74"/>
        <v>1500</v>
      </c>
    </row>
    <row r="372" ht="24" customHeight="1" spans="1:9">
      <c r="A372" s="9" t="s">
        <v>436</v>
      </c>
      <c r="B372" s="9" t="s">
        <v>477</v>
      </c>
      <c r="C372" s="8" t="s">
        <v>481</v>
      </c>
      <c r="D372" s="10">
        <v>161.2</v>
      </c>
      <c r="E372" s="22">
        <v>4</v>
      </c>
      <c r="F372" s="23">
        <f t="shared" si="71"/>
        <v>2000</v>
      </c>
      <c r="G372" s="22"/>
      <c r="H372" s="23"/>
      <c r="I372" s="23">
        <f t="shared" si="74"/>
        <v>2000</v>
      </c>
    </row>
    <row r="373" ht="24" customHeight="1" spans="1:9">
      <c r="A373" s="9" t="s">
        <v>436</v>
      </c>
      <c r="B373" s="9" t="s">
        <v>477</v>
      </c>
      <c r="C373" s="8" t="s">
        <v>482</v>
      </c>
      <c r="D373" s="10">
        <v>130.5</v>
      </c>
      <c r="E373" s="22">
        <v>3</v>
      </c>
      <c r="F373" s="23">
        <f t="shared" si="71"/>
        <v>1500</v>
      </c>
      <c r="G373" s="22"/>
      <c r="H373" s="23"/>
      <c r="I373" s="23">
        <f t="shared" si="74"/>
        <v>1500</v>
      </c>
    </row>
    <row r="374" ht="24" customHeight="1" spans="1:9">
      <c r="A374" s="9" t="s">
        <v>436</v>
      </c>
      <c r="B374" s="9" t="s">
        <v>477</v>
      </c>
      <c r="C374" s="8" t="s">
        <v>483</v>
      </c>
      <c r="D374" s="10">
        <v>148</v>
      </c>
      <c r="E374" s="22">
        <v>4</v>
      </c>
      <c r="F374" s="23">
        <f t="shared" si="71"/>
        <v>2000</v>
      </c>
      <c r="G374" s="22"/>
      <c r="H374" s="23"/>
      <c r="I374" s="23">
        <f t="shared" si="74"/>
        <v>2000</v>
      </c>
    </row>
    <row r="375" ht="24" customHeight="1" spans="1:9">
      <c r="A375" s="9" t="s">
        <v>436</v>
      </c>
      <c r="B375" s="9" t="s">
        <v>477</v>
      </c>
      <c r="C375" s="8" t="s">
        <v>484</v>
      </c>
      <c r="D375" s="10">
        <v>367.3</v>
      </c>
      <c r="E375" s="22">
        <v>4</v>
      </c>
      <c r="F375" s="23">
        <f t="shared" si="71"/>
        <v>2000</v>
      </c>
      <c r="G375" s="22"/>
      <c r="H375" s="23"/>
      <c r="I375" s="23">
        <f t="shared" si="74"/>
        <v>2000</v>
      </c>
    </row>
    <row r="376" ht="24" customHeight="1" spans="1:9">
      <c r="A376" s="9" t="s">
        <v>436</v>
      </c>
      <c r="B376" s="9" t="s">
        <v>477</v>
      </c>
      <c r="C376" s="8" t="s">
        <v>485</v>
      </c>
      <c r="D376" s="10">
        <v>128.6</v>
      </c>
      <c r="E376" s="22">
        <v>6</v>
      </c>
      <c r="F376" s="23">
        <f t="shared" si="71"/>
        <v>3000</v>
      </c>
      <c r="G376" s="22"/>
      <c r="H376" s="23"/>
      <c r="I376" s="23">
        <f t="shared" si="74"/>
        <v>3000</v>
      </c>
    </row>
    <row r="377" ht="24" customHeight="1" spans="1:9">
      <c r="A377" s="9" t="s">
        <v>436</v>
      </c>
      <c r="B377" s="9" t="s">
        <v>477</v>
      </c>
      <c r="C377" s="8" t="s">
        <v>486</v>
      </c>
      <c r="D377" s="10">
        <v>200</v>
      </c>
      <c r="E377" s="22">
        <v>5</v>
      </c>
      <c r="F377" s="23">
        <f t="shared" si="71"/>
        <v>2500</v>
      </c>
      <c r="G377" s="22"/>
      <c r="H377" s="23"/>
      <c r="I377" s="23">
        <f t="shared" si="74"/>
        <v>2500</v>
      </c>
    </row>
    <row r="378" ht="24" customHeight="1" spans="1:9">
      <c r="A378" s="9" t="s">
        <v>436</v>
      </c>
      <c r="B378" s="9" t="s">
        <v>477</v>
      </c>
      <c r="C378" s="8" t="s">
        <v>487</v>
      </c>
      <c r="D378" s="10">
        <v>166.8</v>
      </c>
      <c r="E378" s="22">
        <v>7</v>
      </c>
      <c r="F378" s="23">
        <f t="shared" si="71"/>
        <v>3500</v>
      </c>
      <c r="G378" s="22"/>
      <c r="H378" s="23"/>
      <c r="I378" s="23">
        <f t="shared" si="74"/>
        <v>3500</v>
      </c>
    </row>
    <row r="379" ht="24" customHeight="1" spans="1:9">
      <c r="A379" s="9" t="s">
        <v>436</v>
      </c>
      <c r="B379" s="9" t="s">
        <v>477</v>
      </c>
      <c r="C379" s="8" t="s">
        <v>488</v>
      </c>
      <c r="D379" s="10">
        <v>116.6</v>
      </c>
      <c r="E379" s="22">
        <v>2.5</v>
      </c>
      <c r="F379" s="23">
        <f t="shared" si="71"/>
        <v>1250</v>
      </c>
      <c r="G379" s="22"/>
      <c r="H379" s="23"/>
      <c r="I379" s="23">
        <f t="shared" si="74"/>
        <v>1250</v>
      </c>
    </row>
    <row r="380" ht="24" customHeight="1" spans="1:9">
      <c r="A380" s="9" t="s">
        <v>436</v>
      </c>
      <c r="B380" s="9" t="s">
        <v>489</v>
      </c>
      <c r="C380" s="8" t="s">
        <v>226</v>
      </c>
      <c r="D380" s="10">
        <v>1185.87</v>
      </c>
      <c r="E380" s="22">
        <v>56.5</v>
      </c>
      <c r="F380" s="23">
        <f t="shared" si="71"/>
        <v>28250</v>
      </c>
      <c r="G380" s="22"/>
      <c r="H380" s="23"/>
      <c r="I380" s="23">
        <f t="shared" si="74"/>
        <v>28250</v>
      </c>
    </row>
    <row r="381" ht="24" customHeight="1" spans="1:9">
      <c r="A381" s="9" t="s">
        <v>436</v>
      </c>
      <c r="B381" s="9" t="s">
        <v>490</v>
      </c>
      <c r="C381" s="8" t="s">
        <v>491</v>
      </c>
      <c r="D381" s="10">
        <v>199.1</v>
      </c>
      <c r="E381" s="22">
        <v>5</v>
      </c>
      <c r="F381" s="23">
        <f t="shared" si="71"/>
        <v>2500</v>
      </c>
      <c r="G381" s="22"/>
      <c r="H381" s="23"/>
      <c r="I381" s="23">
        <f t="shared" si="74"/>
        <v>2500</v>
      </c>
    </row>
    <row r="382" ht="24" customHeight="1" spans="1:9">
      <c r="A382" s="9" t="s">
        <v>436</v>
      </c>
      <c r="B382" s="9" t="s">
        <v>492</v>
      </c>
      <c r="C382" s="8" t="s">
        <v>493</v>
      </c>
      <c r="D382" s="10">
        <v>123.9</v>
      </c>
      <c r="E382" s="22">
        <v>3.5</v>
      </c>
      <c r="F382" s="23">
        <f t="shared" si="71"/>
        <v>1750</v>
      </c>
      <c r="G382" s="22"/>
      <c r="H382" s="23"/>
      <c r="I382" s="23">
        <f t="shared" si="74"/>
        <v>1750</v>
      </c>
    </row>
    <row r="383" ht="24" customHeight="1" spans="1:9">
      <c r="A383" s="9" t="s">
        <v>436</v>
      </c>
      <c r="B383" s="9" t="s">
        <v>492</v>
      </c>
      <c r="C383" s="17" t="s">
        <v>494</v>
      </c>
      <c r="D383" s="10">
        <v>854.3</v>
      </c>
      <c r="E383" s="31">
        <v>42.7</v>
      </c>
      <c r="F383" s="23">
        <f t="shared" si="71"/>
        <v>21350</v>
      </c>
      <c r="G383" s="22"/>
      <c r="H383" s="23"/>
      <c r="I383" s="23">
        <f t="shared" si="74"/>
        <v>21350</v>
      </c>
    </row>
    <row r="384" ht="24" customHeight="1" spans="1:9">
      <c r="A384" s="9" t="s">
        <v>436</v>
      </c>
      <c r="B384" s="9" t="s">
        <v>495</v>
      </c>
      <c r="C384" s="8" t="s">
        <v>496</v>
      </c>
      <c r="D384" s="10">
        <v>147.6</v>
      </c>
      <c r="E384" s="22">
        <v>3.5</v>
      </c>
      <c r="F384" s="23">
        <f t="shared" si="71"/>
        <v>1750</v>
      </c>
      <c r="G384" s="22"/>
      <c r="H384" s="23"/>
      <c r="I384" s="23">
        <f t="shared" si="74"/>
        <v>1750</v>
      </c>
    </row>
    <row r="385" s="1" customFormat="1" ht="24" customHeight="1" spans="1:9">
      <c r="A385" s="11" t="s">
        <v>38</v>
      </c>
      <c r="B385" s="11"/>
      <c r="C385" s="12" t="s">
        <v>497</v>
      </c>
      <c r="D385" s="13">
        <f t="shared" ref="D385:I385" si="75">SUM(D337:D384)</f>
        <v>11079.62</v>
      </c>
      <c r="E385" s="27">
        <f t="shared" si="75"/>
        <v>247.15</v>
      </c>
      <c r="F385" s="26">
        <f t="shared" si="75"/>
        <v>123575</v>
      </c>
      <c r="G385" s="27">
        <f t="shared" si="75"/>
        <v>151.88</v>
      </c>
      <c r="H385" s="26">
        <f t="shared" si="75"/>
        <v>227820</v>
      </c>
      <c r="I385" s="26">
        <f t="shared" si="75"/>
        <v>351395</v>
      </c>
    </row>
    <row r="386" ht="24" customHeight="1" spans="1:9">
      <c r="A386" s="8" t="s">
        <v>498</v>
      </c>
      <c r="B386" s="9" t="s">
        <v>499</v>
      </c>
      <c r="C386" s="8" t="s">
        <v>500</v>
      </c>
      <c r="D386" s="10">
        <v>3501.3</v>
      </c>
      <c r="E386" s="22">
        <v>175.05</v>
      </c>
      <c r="F386" s="23">
        <f>E386*500</f>
        <v>87525</v>
      </c>
      <c r="G386" s="22"/>
      <c r="H386" s="23"/>
      <c r="I386" s="23">
        <f>F386+H386</f>
        <v>87525</v>
      </c>
    </row>
    <row r="387" ht="21" customHeight="1" spans="1:9">
      <c r="A387" s="11" t="s">
        <v>38</v>
      </c>
      <c r="B387" s="11"/>
      <c r="C387" s="12" t="s">
        <v>501</v>
      </c>
      <c r="D387" s="11">
        <f>D386</f>
        <v>3501.3</v>
      </c>
      <c r="E387" s="27">
        <f>E386</f>
        <v>175.05</v>
      </c>
      <c r="F387" s="26">
        <f>F386</f>
        <v>87525</v>
      </c>
      <c r="G387" s="27"/>
      <c r="H387" s="26"/>
      <c r="I387" s="26">
        <f>I386</f>
        <v>87525</v>
      </c>
    </row>
    <row r="388" ht="25" customHeight="1" spans="1:9">
      <c r="A388" s="40" t="s">
        <v>502</v>
      </c>
      <c r="B388" s="40"/>
      <c r="C388" s="40"/>
      <c r="D388" s="40">
        <f t="shared" ref="D388:I388" si="76">D386+D385+D336+D286+D254+D188+D122+D102+D56+D26</f>
        <v>100549.69</v>
      </c>
      <c r="E388" s="43">
        <f t="shared" si="76"/>
        <v>2271.075</v>
      </c>
      <c r="F388" s="44">
        <f t="shared" si="76"/>
        <v>1135537.5</v>
      </c>
      <c r="G388" s="43">
        <f t="shared" si="76"/>
        <v>1366.18</v>
      </c>
      <c r="H388" s="44">
        <f t="shared" si="76"/>
        <v>2049270</v>
      </c>
      <c r="I388" s="44">
        <f t="shared" si="76"/>
        <v>3184807.5</v>
      </c>
    </row>
    <row r="389" ht="24" customHeight="1"/>
    <row r="390" spans="1:7">
      <c r="A390" s="41"/>
      <c r="B390" s="41"/>
      <c r="C390" s="42"/>
      <c r="E390" s="45"/>
      <c r="F390" s="45"/>
      <c r="G390" s="46"/>
    </row>
    <row r="391" spans="5:7">
      <c r="E391" s="2"/>
      <c r="F391" s="2"/>
      <c r="G391" s="2"/>
    </row>
    <row r="394" spans="5:7">
      <c r="E394" s="47"/>
      <c r="F394" s="47"/>
      <c r="G394" s="47"/>
    </row>
    <row r="395" spans="5:7">
      <c r="E395" s="2"/>
      <c r="F395" s="2"/>
      <c r="G395" s="2"/>
    </row>
  </sheetData>
  <autoFilter ref="A4:I389">
    <extLst/>
  </autoFilter>
  <mergeCells count="22">
    <mergeCell ref="A1:I1"/>
    <mergeCell ref="E3:I3"/>
    <mergeCell ref="E4:F4"/>
    <mergeCell ref="G4:H4"/>
    <mergeCell ref="A26:B26"/>
    <mergeCell ref="A56:B56"/>
    <mergeCell ref="A102:B102"/>
    <mergeCell ref="A122:B122"/>
    <mergeCell ref="A188:B188"/>
    <mergeCell ref="A254:B254"/>
    <mergeCell ref="A286:B286"/>
    <mergeCell ref="A336:B336"/>
    <mergeCell ref="A385:B385"/>
    <mergeCell ref="A387:B387"/>
    <mergeCell ref="A388:C388"/>
    <mergeCell ref="E394:G394"/>
    <mergeCell ref="E395:G395"/>
    <mergeCell ref="A4:A5"/>
    <mergeCell ref="B4:B5"/>
    <mergeCell ref="C4:C5"/>
    <mergeCell ref="D4:D5"/>
    <mergeCell ref="I4:I5"/>
  </mergeCells>
  <pageMargins left="0.904861111111111" right="0.629861111111111" top="0.66875" bottom="0.432638888888889" header="0.314583333333333" footer="0.314583333333333"/>
  <pageSetup paperSize="8" scale="60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>
    <arrUserId title="区域1_2" rangeCreator="" othersAccessPermission="edit"/>
    <arrUserId title="区域1_1" rangeCreator="" othersAccessPermission="edit"/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dcterms:created xsi:type="dcterms:W3CDTF">2023-09-14T08:44:00Z</dcterms:created>
  <cp:lastPrinted>2023-10-19T01:52:00Z</cp:lastPrinted>
  <dcterms:modified xsi:type="dcterms:W3CDTF">2025-09-18T14:09:30Z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EA3C2551FD1DB6218E85C26884118311_43</vt:lpwstr>
  </property>
  <property fmtid="{D5CDD505-2E9C-101B-9397-08002B2CF9AE}" pid="3" name="KSOProductBuildVer">
    <vt:lpwstr>2052-11.8.2.11764</vt:lpwstr>
  </property>
</Properties>
</file>