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合并" sheetId="6" r:id="rId1"/>
  </sheets>
  <definedNames>
    <definedName name="_xlnm._FilterDatabase" localSheetId="0" hidden="1">合并!$A$3:$G$144</definedName>
    <definedName name="_xlnm.Print_Titles" localSheetId="0">合并!$1:$4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D47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潘垫192.1 东风42</t>
        </r>
      </text>
    </comment>
    <comment ref="D48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芦泾330.25亩+张塘267亩</t>
        </r>
      </text>
    </comment>
  </commentList>
</comments>
</file>

<file path=xl/sharedStrings.xml><?xml version="1.0" encoding="utf-8"?>
<sst xmlns="http://schemas.openxmlformats.org/spreadsheetml/2006/main" count="417" uniqueCount="228">
  <si>
    <t>2025年奉贤区粮食作物有机肥补贴资金公示表</t>
  </si>
  <si>
    <t>补贴标准:有机肥200元/吨</t>
  </si>
  <si>
    <t>镇、街道</t>
  </si>
  <si>
    <t>村</t>
  </si>
  <si>
    <t>农户/合作社</t>
  </si>
  <si>
    <t>水稻种植
面积
（亩）</t>
  </si>
  <si>
    <t>绿色认证
面积
（亩）</t>
  </si>
  <si>
    <t>数量
（吨）</t>
  </si>
  <si>
    <t>补贴金额（元）</t>
  </si>
  <si>
    <t>南桥</t>
  </si>
  <si>
    <t>六墩</t>
  </si>
  <si>
    <t>上海沐恩农业专业合作社</t>
  </si>
  <si>
    <t>江海</t>
  </si>
  <si>
    <t>上海梦渚农业专业合作社</t>
  </si>
  <si>
    <t>上海垄丰农产品产销专业合作社</t>
  </si>
  <si>
    <t>华严</t>
  </si>
  <si>
    <t>上海才娟粮食种植专业合作社</t>
  </si>
  <si>
    <t>小计</t>
  </si>
  <si>
    <t>4户</t>
  </si>
  <si>
    <t>西渡街道</t>
  </si>
  <si>
    <t>金港</t>
  </si>
  <si>
    <t>上海南桥金港粮食种植专业合作社</t>
  </si>
  <si>
    <t>五宅</t>
  </si>
  <si>
    <t>上海贤佑农业专业合作社</t>
  </si>
  <si>
    <t>关港</t>
  </si>
  <si>
    <t>周建明</t>
  </si>
  <si>
    <t>上海诗佳粮食专业合作社</t>
  </si>
  <si>
    <t>何诗佳</t>
  </si>
  <si>
    <t>益民</t>
  </si>
  <si>
    <t>南渡</t>
  </si>
  <si>
    <t>7户</t>
  </si>
  <si>
    <t>奉城</t>
  </si>
  <si>
    <t>护民</t>
  </si>
  <si>
    <t>上海振茸农业专业合作社</t>
  </si>
  <si>
    <t>塘外</t>
  </si>
  <si>
    <t>上海奉联农产品产销合作社</t>
  </si>
  <si>
    <t>协新</t>
  </si>
  <si>
    <t>严平</t>
  </si>
  <si>
    <t>上海祥正粮食种植专业合作社</t>
  </si>
  <si>
    <t>洪东</t>
  </si>
  <si>
    <t>上海翊苗农业专业合作社</t>
  </si>
  <si>
    <t>屠晓青</t>
  </si>
  <si>
    <t>吴梅英</t>
  </si>
  <si>
    <t>联民</t>
  </si>
  <si>
    <t>上海花野粮食种植专业合作社</t>
  </si>
  <si>
    <t>陈栋</t>
  </si>
  <si>
    <t>黄保娟</t>
  </si>
  <si>
    <t>陈爱珍</t>
  </si>
  <si>
    <t>大门</t>
  </si>
  <si>
    <t>上海奉伍农机服务专业合作社</t>
  </si>
  <si>
    <t>朱海兵</t>
  </si>
  <si>
    <t>刘晓华</t>
  </si>
  <si>
    <t>周亚平</t>
  </si>
  <si>
    <t>陈卫芹</t>
  </si>
  <si>
    <t>谢军</t>
  </si>
  <si>
    <t>王金根</t>
  </si>
  <si>
    <t>洪北</t>
  </si>
  <si>
    <t>上海洪北粮食种植专业合作社</t>
  </si>
  <si>
    <t>集贤</t>
  </si>
  <si>
    <t>许忠平</t>
  </si>
  <si>
    <t>沈均明</t>
  </si>
  <si>
    <t>沈建明</t>
  </si>
  <si>
    <t>朱爱国</t>
  </si>
  <si>
    <t>陈卫祥</t>
  </si>
  <si>
    <t>24户</t>
  </si>
  <si>
    <t>头桥街道</t>
  </si>
  <si>
    <t>北宋/
分水墩</t>
  </si>
  <si>
    <t>蔡家桥/
分水墩</t>
  </si>
  <si>
    <t>上海蔚兴农产品专业合作社</t>
  </si>
  <si>
    <t>分水墩</t>
  </si>
  <si>
    <t>陈叶红</t>
  </si>
  <si>
    <t>3户</t>
  </si>
  <si>
    <t>庄行</t>
  </si>
  <si>
    <t>潘垫</t>
  </si>
  <si>
    <t>上海茂喆农机服务专业合作社</t>
  </si>
  <si>
    <t>芦泾</t>
  </si>
  <si>
    <t>上海丰芦粮食种植专业合作社</t>
  </si>
  <si>
    <t>吕桥</t>
  </si>
  <si>
    <t>顾国欢</t>
  </si>
  <si>
    <t>顾秋风</t>
  </si>
  <si>
    <t>上海庄北粮食种植专业合作社</t>
  </si>
  <si>
    <t>上海庄邬农机服务专业合作社</t>
  </si>
  <si>
    <t>马路</t>
  </si>
  <si>
    <t>丁浩</t>
  </si>
  <si>
    <t>浦秀</t>
  </si>
  <si>
    <t>上海浦强农业资源经营专业合作社</t>
  </si>
  <si>
    <t>西校</t>
  </si>
  <si>
    <t>宋小弟</t>
  </si>
  <si>
    <t>上海西跃农机服务专业合作社</t>
  </si>
  <si>
    <t>上海西就农业资源经营专业合作社</t>
  </si>
  <si>
    <t>上海奉嘉粮食种植专业合作社</t>
  </si>
  <si>
    <t>长堤</t>
  </si>
  <si>
    <t>沈峰</t>
  </si>
  <si>
    <t>张龙飞</t>
  </si>
  <si>
    <t>新华</t>
  </si>
  <si>
    <t>上海市润庄农业科技有限公司</t>
  </si>
  <si>
    <t>渔沥</t>
  </si>
  <si>
    <t>上海卓娅农产品产销专业合作社</t>
  </si>
  <si>
    <t>杨溇</t>
  </si>
  <si>
    <t>上海谷满香粮食种植专业合作社</t>
  </si>
  <si>
    <t>存古</t>
  </si>
  <si>
    <t>王纪平</t>
  </si>
  <si>
    <t>黄味龙</t>
  </si>
  <si>
    <t>张塘</t>
  </si>
  <si>
    <t>上海子裕农产品产销专业合作社</t>
  </si>
  <si>
    <t>上海众熠农产品产销专业合作社</t>
  </si>
  <si>
    <t>新叶</t>
  </si>
  <si>
    <t>上海群超农副产品产销专业合作社</t>
  </si>
  <si>
    <t>22户</t>
  </si>
  <si>
    <t>金汇</t>
  </si>
  <si>
    <t>金星/梅园</t>
  </si>
  <si>
    <t>新强</t>
  </si>
  <si>
    <t>上海悠蓝农机服务专业合作社</t>
  </si>
  <si>
    <t>黄锡才</t>
  </si>
  <si>
    <t>百曲/行前</t>
  </si>
  <si>
    <t>上海玖童农业专业合作社</t>
  </si>
  <si>
    <t>百曲</t>
  </si>
  <si>
    <t>上海费建农机服务专业合作社</t>
  </si>
  <si>
    <t>光辉/乐善</t>
  </si>
  <si>
    <t>上海玉康粮食种植专业合作社</t>
  </si>
  <si>
    <t>光辉</t>
  </si>
  <si>
    <t>上海巢杰粮食种植专业合作社</t>
  </si>
  <si>
    <t>沈秀华</t>
  </si>
  <si>
    <t>上海资福粮食种植专业合作社</t>
  </si>
  <si>
    <t>北丁</t>
  </si>
  <si>
    <t>上海新丁粮食种植专业合作社</t>
  </si>
  <si>
    <t>上海行民粮食种植专业合作社</t>
  </si>
  <si>
    <t>南陈</t>
  </si>
  <si>
    <t>上海全谷农业专业合作社</t>
  </si>
  <si>
    <t>资福</t>
  </si>
  <si>
    <t>金资（上海）粮食专业合作社</t>
  </si>
  <si>
    <t>沈锋</t>
  </si>
  <si>
    <t>墩头</t>
  </si>
  <si>
    <t>富杏仙</t>
  </si>
  <si>
    <t>上海双顺粮食种植专业合作社</t>
  </si>
  <si>
    <t>16户</t>
  </si>
  <si>
    <t>青村</t>
  </si>
  <si>
    <t>北唐</t>
  </si>
  <si>
    <t>上海岱柏农产品产销合作社</t>
  </si>
  <si>
    <t>新张</t>
  </si>
  <si>
    <t>上海青彬农产品产销专业合作社</t>
  </si>
  <si>
    <t>桃园</t>
  </si>
  <si>
    <t>盛文官</t>
  </si>
  <si>
    <t>周文龙</t>
  </si>
  <si>
    <t>上海翠乔粮食专业合作社</t>
  </si>
  <si>
    <t>石海</t>
  </si>
  <si>
    <t>王正平</t>
  </si>
  <si>
    <t>上海金淼农机服务化专业合作社</t>
  </si>
  <si>
    <t>沈春杰</t>
  </si>
  <si>
    <t>和中</t>
  </si>
  <si>
    <t>上海惠群蔬菜种植专业合作社</t>
  </si>
  <si>
    <t>南星</t>
  </si>
  <si>
    <t>朱剑华</t>
  </si>
  <si>
    <t>上海乐贤农产品产销合作社</t>
  </si>
  <si>
    <t>陶宅</t>
  </si>
  <si>
    <t>上海裕韵农产品产销合作社</t>
  </si>
  <si>
    <t>西吴</t>
  </si>
  <si>
    <t>上海青叶农业专业合作社</t>
  </si>
  <si>
    <t>14户</t>
  </si>
  <si>
    <t>四团</t>
  </si>
  <si>
    <t>三团港</t>
  </si>
  <si>
    <t>上海艳嘉农机服务专业合作社</t>
  </si>
  <si>
    <t>镇西</t>
  </si>
  <si>
    <t>上海奉贤闵明粮食种植专业合作社</t>
  </si>
  <si>
    <t>夏友明</t>
  </si>
  <si>
    <t>三坎/
团南</t>
  </si>
  <si>
    <t>上海亦博果蔬种植专业合作社</t>
  </si>
  <si>
    <t>大桥</t>
  </si>
  <si>
    <t>上海南岩粮食种植专业合作社</t>
  </si>
  <si>
    <t>五四</t>
  </si>
  <si>
    <t>上海思贤农产品产销专业合作社</t>
  </si>
  <si>
    <t>上海品贤农业科技发展有限公司</t>
  </si>
  <si>
    <t>新桥/
向阳</t>
  </si>
  <si>
    <t>上海欣桥粮食种植专业合作社</t>
  </si>
  <si>
    <t>拾村</t>
  </si>
  <si>
    <t>上海奉四粮食种植专业合作社</t>
  </si>
  <si>
    <t>狄朱光</t>
  </si>
  <si>
    <t>长堰</t>
  </si>
  <si>
    <t>上海鑫堃果蔬专业合作社</t>
  </si>
  <si>
    <t>龚玉林</t>
  </si>
  <si>
    <t>渔洋/
邵靴</t>
  </si>
  <si>
    <t>渔墩</t>
  </si>
  <si>
    <t>潘卫忠</t>
  </si>
  <si>
    <t>横桥/镇西/四团/长堰</t>
  </si>
  <si>
    <t>上海贤优农机服务专业合作社</t>
  </si>
  <si>
    <t>杨家宅</t>
  </si>
  <si>
    <t>上海田希农产品专业合作社</t>
  </si>
  <si>
    <t>林国龙</t>
  </si>
  <si>
    <t>17户</t>
  </si>
  <si>
    <t>柘林</t>
  </si>
  <si>
    <t>海湾</t>
  </si>
  <si>
    <t>钱辉</t>
  </si>
  <si>
    <t>刘文荣</t>
  </si>
  <si>
    <t>刘辉荣</t>
  </si>
  <si>
    <t>周永华</t>
  </si>
  <si>
    <t>金海</t>
  </si>
  <si>
    <t>周振华</t>
  </si>
  <si>
    <t>费高锋</t>
  </si>
  <si>
    <t>新塘</t>
  </si>
  <si>
    <t>杨文国</t>
  </si>
  <si>
    <t>王建华</t>
  </si>
  <si>
    <t>杨冬梅</t>
  </si>
  <si>
    <t>於林芳</t>
  </si>
  <si>
    <t>蔡平英</t>
  </si>
  <si>
    <t>何引章</t>
  </si>
  <si>
    <t>营房/法华</t>
  </si>
  <si>
    <t>上海乡春农产品专业合作社</t>
  </si>
  <si>
    <t>营房</t>
  </si>
  <si>
    <t>沈航海</t>
  </si>
  <si>
    <t>冯桥</t>
  </si>
  <si>
    <t>上海思阳农产品专业合作社</t>
  </si>
  <si>
    <t>迎龙</t>
  </si>
  <si>
    <t>范欢花</t>
  </si>
  <si>
    <t xml:space="preserve"> 夹路/ 迎龙</t>
  </si>
  <si>
    <t>上海同达粮食种植专业合作社</t>
  </si>
  <si>
    <t>胡桥</t>
  </si>
  <si>
    <t>上海双琴粮食种植专业合作社</t>
  </si>
  <si>
    <t>沈伯华</t>
  </si>
  <si>
    <t>兴园</t>
  </si>
  <si>
    <t>蔡文斌</t>
  </si>
  <si>
    <t>华亭</t>
  </si>
  <si>
    <t>上海曹野农业发展有限公司</t>
  </si>
  <si>
    <t>21户</t>
  </si>
  <si>
    <t>海湾旅游区</t>
  </si>
  <si>
    <t>/</t>
  </si>
  <si>
    <t>上海瀛奥粮食种植专业合作社</t>
  </si>
  <si>
    <t>1户</t>
  </si>
  <si>
    <t>合计</t>
  </si>
</sst>
</file>

<file path=xl/styles.xml><?xml version="1.0" encoding="utf-8"?>
<styleSheet xmlns="http://schemas.openxmlformats.org/spreadsheetml/2006/main">
  <numFmts count="10">
    <numFmt numFmtId="176" formatCode="0.000_ "/>
    <numFmt numFmtId="177" formatCode="0_);[Red]\(0\)"/>
    <numFmt numFmtId="178" formatCode="0.000_);[Red]\(0.000\)"/>
    <numFmt numFmtId="41" formatCode="_ * #,##0_ ;_ * \-#,##0_ ;_ * &quot;-&quot;_ ;_ @_ "/>
    <numFmt numFmtId="179" formatCode="0.00_ "/>
    <numFmt numFmtId="180" formatCode="0.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81" formatCode="0.00_);[Red]\(0.00\)"/>
  </numFmts>
  <fonts count="34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8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sz val="8"/>
      <color theme="1"/>
      <name val="仿宋"/>
      <charset val="134"/>
    </font>
    <font>
      <b/>
      <sz val="11"/>
      <color theme="1"/>
      <name val="仿宋"/>
      <charset val="134"/>
    </font>
    <font>
      <sz val="6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方正书宋_GBK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7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6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0" fillId="0" borderId="0"/>
    <xf numFmtId="0" fontId="16" fillId="0" borderId="0">
      <alignment vertical="center"/>
    </xf>
    <xf numFmtId="0" fontId="10" fillId="0" borderId="0"/>
    <xf numFmtId="0" fontId="11" fillId="2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41" fontId="12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43" fontId="12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11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24" fillId="1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7" borderId="11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22" borderId="11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0" borderId="0"/>
    <xf numFmtId="0" fontId="14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5" fillId="22" borderId="1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" borderId="7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80" fontId="3" fillId="0" borderId="3" xfId="0" applyNumberFormat="1" applyFont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78" fontId="3" fillId="0" borderId="4" xfId="0" applyNumberFormat="1" applyFont="1" applyBorder="1" applyAlignment="1">
      <alignment horizontal="center" vertical="center" wrapText="1"/>
    </xf>
    <xf numFmtId="181" fontId="3" fillId="0" borderId="1" xfId="0" applyNumberFormat="1" applyFont="1" applyBorder="1" applyAlignment="1">
      <alignment horizontal="center" vertical="center" wrapText="1"/>
    </xf>
    <xf numFmtId="178" fontId="3" fillId="0" borderId="5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178" fontId="8" fillId="0" borderId="0" xfId="0" applyNumberFormat="1" applyFont="1">
      <alignment vertical="center"/>
    </xf>
    <xf numFmtId="177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37">
    <cellStyle name="常规" xfId="0" builtinId="0"/>
    <cellStyle name="常规 10 4 6" xfId="1"/>
    <cellStyle name="常规 10" xfId="2"/>
    <cellStyle name="常规 3 3 2" xfId="3"/>
    <cellStyle name="常规 2 4 4" xfId="4"/>
    <cellStyle name="常规 10 4 2" xfId="5"/>
    <cellStyle name="常规 10 4 3" xfId="6"/>
    <cellStyle name="常规 2 4 5" xfId="7"/>
    <cellStyle name="常规 10 2 3 4" xfId="8"/>
    <cellStyle name="常规 2 4 6" xfId="9"/>
    <cellStyle name="常规 10 4 4" xfId="10"/>
    <cellStyle name="常规 4 2 2" xfId="11"/>
    <cellStyle name="常规 4" xfId="12"/>
    <cellStyle name="常规 3 3 3" xfId="13"/>
    <cellStyle name="常规 2 2 2 2 2 3" xfId="14"/>
    <cellStyle name="常规 4 6" xfId="15"/>
    <cellStyle name="常规 10 5" xfId="16"/>
    <cellStyle name="常规 2" xfId="17"/>
    <cellStyle name="常规 3 3 5" xfId="18"/>
    <cellStyle name="常规 10 7" xfId="19"/>
    <cellStyle name="常规 16 3 4" xfId="20"/>
    <cellStyle name="常规 10 2 3 7" xfId="21"/>
    <cellStyle name="常规 2 3 4" xfId="22"/>
    <cellStyle name="常规 3 3 4" xfId="23"/>
    <cellStyle name="常规 10 6" xfId="24"/>
    <cellStyle name="常规 3 2 6" xfId="25"/>
    <cellStyle name="常规 16 3 6" xfId="26"/>
    <cellStyle name="常规 4 4" xfId="27"/>
    <cellStyle name="常规 10 3" xfId="28"/>
    <cellStyle name="常规 2 2 2 2 2" xfId="29"/>
    <cellStyle name="常规 6" xfId="30"/>
    <cellStyle name="常规 2 2 2 2 3" xfId="31"/>
    <cellStyle name="常规 10 3 2" xfId="32"/>
    <cellStyle name="常规 7" xfId="33"/>
    <cellStyle name="常规 4 5" xfId="34"/>
    <cellStyle name="常规 10 4" xfId="35"/>
    <cellStyle name="常规 10 4 5" xfId="36"/>
    <cellStyle name="常规 10 2 2" xfId="37"/>
    <cellStyle name="常规 4 3 2" xfId="38"/>
    <cellStyle name="常规 10 2 2 3" xfId="39"/>
    <cellStyle name="常规 10 2 2 4" xfId="40"/>
    <cellStyle name="常规 20" xfId="41"/>
    <cellStyle name="常规 15" xfId="42"/>
    <cellStyle name="常规 2 2 2 2 3 2" xfId="43"/>
    <cellStyle name="常规 2 2 2 2 3 3" xfId="44"/>
    <cellStyle name="常规 21" xfId="45"/>
    <cellStyle name="常规 16" xfId="46"/>
    <cellStyle name="常规 4 3 3" xfId="47"/>
    <cellStyle name="常规 10 2 3" xfId="48"/>
    <cellStyle name="常规 2 2 5" xfId="49"/>
    <cellStyle name="常规 4 3 4" xfId="50"/>
    <cellStyle name="常规 10 2 4" xfId="51"/>
    <cellStyle name="常规 2 2 6" xfId="52"/>
    <cellStyle name="常规_Sheet1_1" xfId="53"/>
    <cellStyle name="常规 4 3 5" xfId="54"/>
    <cellStyle name="常规 10 2 5" xfId="55"/>
    <cellStyle name="常规 2 2 7" xfId="56"/>
    <cellStyle name="常规 4 3 6" xfId="57"/>
    <cellStyle name="常规 10 2 6" xfId="58"/>
    <cellStyle name="常规 10 2 2 2" xfId="59"/>
    <cellStyle name="常规 2 2 2 2 4" xfId="60"/>
    <cellStyle name="常规 8" xfId="61"/>
    <cellStyle name="常规 10 3 3" xfId="62"/>
    <cellStyle name="常规 2 3 5" xfId="63"/>
    <cellStyle name="强调文字颜色 1" xfId="64" builtinId="29"/>
    <cellStyle name="常规 10 3 6" xfId="65"/>
    <cellStyle name="常规 10 2 3 2" xfId="66"/>
    <cellStyle name="强调文字颜色 2" xfId="67" builtinId="33"/>
    <cellStyle name="常规 10 3 7" xfId="68"/>
    <cellStyle name="常规 10 2 3 3" xfId="69"/>
    <cellStyle name="常规 10 4 7" xfId="70"/>
    <cellStyle name="常规 10 2" xfId="71"/>
    <cellStyle name="常规 4 3" xfId="72"/>
    <cellStyle name="常规 16 3 5" xfId="73"/>
    <cellStyle name="常规 3 2 5" xfId="74"/>
    <cellStyle name="常规 11" xfId="75"/>
    <cellStyle name="常规 12" xfId="76"/>
    <cellStyle name="常规 2 2 4" xfId="77"/>
    <cellStyle name="常规 10 2 2 7" xfId="78"/>
    <cellStyle name="常规 16 3" xfId="79"/>
    <cellStyle name="常规_Sheet1_表五_2 2" xfId="80"/>
    <cellStyle name="常规 3 2" xfId="81"/>
    <cellStyle name="40% - 强调文字颜色 3" xfId="82" builtinId="39"/>
    <cellStyle name="常规 16 3 2 5 2" xfId="83"/>
    <cellStyle name="常规 16 3 2 2" xfId="84"/>
    <cellStyle name="常规 16 3 2 2 2" xfId="85"/>
    <cellStyle name="常规 16 3 2 5 2 2" xfId="86"/>
    <cellStyle name="常规 3 3" xfId="87"/>
    <cellStyle name="汇总" xfId="88" builtinId="25"/>
    <cellStyle name="常规 16 3 2 2 3" xfId="89"/>
    <cellStyle name="常规 16 3 2 5 2 3" xfId="90"/>
    <cellStyle name="常规 3 4" xfId="91"/>
    <cellStyle name="常规 16 3 2 2 4" xfId="92"/>
    <cellStyle name="常规 16 3 2 5 2 4" xfId="93"/>
    <cellStyle name="常规 3 5" xfId="94"/>
    <cellStyle name="常规 16 3 2 2 5" xfId="95"/>
    <cellStyle name="常规 16 3 2 5 2 5" xfId="96"/>
    <cellStyle name="常规 3 6" xfId="97"/>
    <cellStyle name="常规 16 3 2 5 2 6" xfId="98"/>
    <cellStyle name="常规 16 3 2 2 6" xfId="99"/>
    <cellStyle name="常规 16 3 2 5 2 7" xfId="100"/>
    <cellStyle name="常规 16 3 2 2 7" xfId="101"/>
    <cellStyle name="40% - 强调文字颜色 4" xfId="102" builtinId="43"/>
    <cellStyle name="常规 16 3 2 5 3" xfId="103"/>
    <cellStyle name="常规 3 2 7" xfId="104"/>
    <cellStyle name="常规 16 3 2 5 3 2" xfId="105"/>
    <cellStyle name="千位分隔[0]" xfId="106" builtinId="6"/>
    <cellStyle name="常规 16 3 2 5 3 3" xfId="107"/>
    <cellStyle name="常规 16 3 2 5 3 4" xfId="108"/>
    <cellStyle name="常规 16 3 2 5 3 5" xfId="109"/>
    <cellStyle name="千位分隔" xfId="110" builtinId="3"/>
    <cellStyle name="常规 16 3 2 5 3 6" xfId="111"/>
    <cellStyle name="常规 16 3 2 5 3 7" xfId="112"/>
    <cellStyle name="40% - 强调文字颜色 5" xfId="113" builtinId="47"/>
    <cellStyle name="常规 16 3 2 5 4" xfId="114"/>
    <cellStyle name="40% - 强调文字颜色 6" xfId="115" builtinId="51"/>
    <cellStyle name="常规 16 3 2" xfId="116"/>
    <cellStyle name="常规 16 3 2 5 5" xfId="117"/>
    <cellStyle name="常规 16 3 2 5" xfId="118"/>
    <cellStyle name="常规 16 3 3" xfId="119"/>
    <cellStyle name="常规 16 3 2 5 6" xfId="120"/>
    <cellStyle name="常规 2 2 2 2 3 4" xfId="121"/>
    <cellStyle name="常规 22" xfId="122"/>
    <cellStyle name="常规 17" xfId="123"/>
    <cellStyle name="检查单元格" xfId="124" builtinId="23"/>
    <cellStyle name="常规 18" xfId="125"/>
    <cellStyle name="常规 23" xfId="126"/>
    <cellStyle name="常规 3 2 2" xfId="127"/>
    <cellStyle name="常规 2 2 2 2 3 5" xfId="128"/>
    <cellStyle name="常规 2 3 2" xfId="129"/>
    <cellStyle name="常规 10 2 3 5" xfId="130"/>
    <cellStyle name="常规 2 3 3" xfId="131"/>
    <cellStyle name="常规 10 2 3 6" xfId="132"/>
    <cellStyle name="常规 3 2 3" xfId="133"/>
    <cellStyle name="常规 2 2 2 2 3 6" xfId="134"/>
    <cellStyle name="常规 24" xfId="135"/>
    <cellStyle name="常规 19" xfId="136"/>
    <cellStyle name="常规 2 2 2" xfId="137"/>
    <cellStyle name="常规 10 2 2 5" xfId="138"/>
    <cellStyle name="常规 2 2 2 2 2 4" xfId="139"/>
    <cellStyle name="常规 3 2 4" xfId="140"/>
    <cellStyle name="常规 2 2 2 2 3 7" xfId="141"/>
    <cellStyle name="常规 25" xfId="142"/>
    <cellStyle name="好" xfId="143" builtinId="26"/>
    <cellStyle name="常规 2 3 6" xfId="144"/>
    <cellStyle name="常规 10 3 4" xfId="145"/>
    <cellStyle name="常规 2 2 2 2 5" xfId="146"/>
    <cellStyle name="常规 9" xfId="147"/>
    <cellStyle name="常规 2 3 7" xfId="148"/>
    <cellStyle name="常规 2 2 2 2 6" xfId="149"/>
    <cellStyle name="常规 10 3 5" xfId="150"/>
    <cellStyle name="链接单元格" xfId="151" builtinId="24"/>
    <cellStyle name="常规 2 2 3" xfId="152"/>
    <cellStyle name="常规 10 2 2 6" xfId="153"/>
    <cellStyle name="常规 26" xfId="154"/>
    <cellStyle name="常规 31" xfId="155"/>
    <cellStyle name="常规 2 2 2 2 2 6" xfId="156"/>
    <cellStyle name="常规 27" xfId="157"/>
    <cellStyle name="常规 3 3 6" xfId="158"/>
    <cellStyle name="常规 4 2 3" xfId="159"/>
    <cellStyle name="常规 4 3 7" xfId="160"/>
    <cellStyle name="常规 5" xfId="161"/>
    <cellStyle name="常规 2 2 2 2 2 7" xfId="162"/>
    <cellStyle name="常规 3 3 7" xfId="163"/>
    <cellStyle name="60% - 强调文字颜色 1" xfId="164" builtinId="32"/>
    <cellStyle name="常规 28" xfId="165"/>
    <cellStyle name="常规 33" xfId="166"/>
    <cellStyle name="常规 13" xfId="167"/>
    <cellStyle name="常规 16_表五 2" xfId="168"/>
    <cellStyle name="已访问的超链接" xfId="169" builtinId="9"/>
    <cellStyle name="常规 14" xfId="170"/>
    <cellStyle name="常规 16_表五 3" xfId="171"/>
    <cellStyle name="差" xfId="172" builtinId="27"/>
    <cellStyle name="常规 16 3 7" xfId="173"/>
    <cellStyle name="常规 4 2" xfId="174"/>
    <cellStyle name="常规 69" xfId="175"/>
    <cellStyle name="常规 74" xfId="176"/>
    <cellStyle name="常规 76" xfId="177"/>
    <cellStyle name="60% - 强调文字颜色 6" xfId="178" builtinId="52"/>
    <cellStyle name="20% - 强调文字颜色 4" xfId="179" builtinId="42"/>
    <cellStyle name="强调文字颜色 4" xfId="180" builtinId="41"/>
    <cellStyle name="常规 4 2 6" xfId="181"/>
    <cellStyle name="常规 65" xfId="182"/>
    <cellStyle name="常规 70" xfId="183"/>
    <cellStyle name="60% - 强调文字颜色 3" xfId="184" builtinId="40"/>
    <cellStyle name="常规 2 2 2 2" xfId="185"/>
    <cellStyle name="输入" xfId="186" builtinId="20"/>
    <cellStyle name="强调文字颜色 3" xfId="187" builtinId="37"/>
    <cellStyle name="20% - 强调文字颜色 3" xfId="188" builtinId="38"/>
    <cellStyle name="适中" xfId="189" builtinId="28"/>
    <cellStyle name="货币" xfId="190" builtinId="4"/>
    <cellStyle name="常规 2 4 2" xfId="191"/>
    <cellStyle name="百分比" xfId="192" builtinId="5"/>
    <cellStyle name="60% - 强调文字颜色 2" xfId="193" builtinId="36"/>
    <cellStyle name="60% - 强调文字颜色 5" xfId="194" builtinId="48"/>
    <cellStyle name="40% - 强调文字颜色 2" xfId="195" builtinId="35"/>
    <cellStyle name="60% - 强调文字颜色 4" xfId="196" builtinId="44"/>
    <cellStyle name="常规 2 2" xfId="197"/>
    <cellStyle name="计算" xfId="198" builtinId="22"/>
    <cellStyle name="40% - 强调文字颜色 1" xfId="199" builtinId="31"/>
    <cellStyle name="常规_Sheet1_表五_2" xfId="200"/>
    <cellStyle name="常规 3" xfId="201"/>
    <cellStyle name="标题 3" xfId="202" builtinId="18"/>
    <cellStyle name="常规 2 4 7" xfId="203"/>
    <cellStyle name="输出" xfId="204" builtinId="21"/>
    <cellStyle name="20% - 强调文字颜色 5" xfId="205" builtinId="46"/>
    <cellStyle name="常规 2 2 2 2 2 2" xfId="206"/>
    <cellStyle name="20% - 强调文字颜色 1" xfId="207" builtinId="30"/>
    <cellStyle name="常规 84" xfId="208"/>
    <cellStyle name="常规 79" xfId="209"/>
    <cellStyle name="标题 1" xfId="210" builtinId="16"/>
    <cellStyle name="常规 77" xfId="211"/>
    <cellStyle name="解释性文本" xfId="212" builtinId="53"/>
    <cellStyle name="20% - 强调文字颜色 2" xfId="213" builtinId="34"/>
    <cellStyle name="标题 4" xfId="214" builtinId="19"/>
    <cellStyle name="货币[0]" xfId="215" builtinId="7"/>
    <cellStyle name="常规 4 2 7" xfId="216"/>
    <cellStyle name="常规 71" xfId="217"/>
    <cellStyle name="标题" xfId="218" builtinId="15"/>
    <cellStyle name="常规 4 2 5" xfId="219"/>
    <cellStyle name="常规 83" xfId="220"/>
    <cellStyle name="警告文本" xfId="221" builtinId="11"/>
    <cellStyle name="常规 2 4 3" xfId="222"/>
    <cellStyle name="常规 2 2 2 2 2 5" xfId="223"/>
    <cellStyle name="注释" xfId="224" builtinId="10"/>
    <cellStyle name="20% - 强调文字颜色 6" xfId="225" builtinId="50"/>
    <cellStyle name="强调文字颜色 5" xfId="226" builtinId="45"/>
    <cellStyle name="常规 2 4" xfId="227"/>
    <cellStyle name="常规 68" xfId="228"/>
    <cellStyle name="强调文字颜色 6" xfId="229" builtinId="49"/>
    <cellStyle name="超链接" xfId="230" builtinId="8"/>
    <cellStyle name="标题 2" xfId="231" builtinId="17"/>
    <cellStyle name="常规 2 3" xfId="232"/>
    <cellStyle name="常规 72" xfId="233"/>
    <cellStyle name="常规 67" xfId="234"/>
    <cellStyle name="常规 86" xfId="235"/>
    <cellStyle name="常规 4 2 4" xfId="236"/>
  </cellStyles>
  <tableStyles count="0" defaultTableStyle="TableStyleMedium9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9"/>
  <sheetViews>
    <sheetView tabSelected="1" workbookViewId="0">
      <selection activeCell="F154" sqref="F154"/>
    </sheetView>
  </sheetViews>
  <sheetFormatPr defaultColWidth="9" defaultRowHeight="15" outlineLevelCol="6"/>
  <cols>
    <col min="1" max="1" width="15.1133333333333" style="2" customWidth="1"/>
    <col min="2" max="2" width="17.3133333333333" style="2" customWidth="1"/>
    <col min="3" max="3" width="30.6" style="3" customWidth="1"/>
    <col min="4" max="4" width="19.2733333333333" style="2" customWidth="1"/>
    <col min="5" max="5" width="15.7133333333333" style="2" customWidth="1"/>
    <col min="6" max="6" width="16.5133333333333" style="2" customWidth="1"/>
    <col min="7" max="7" width="25.74" style="2" customWidth="1"/>
    <col min="8" max="8" width="9.22" style="4"/>
    <col min="9" max="16384" width="9" style="4"/>
  </cols>
  <sheetData>
    <row r="1" ht="22.5" spans="1:7">
      <c r="A1" s="5" t="s">
        <v>0</v>
      </c>
      <c r="B1" s="5"/>
      <c r="C1" s="5"/>
      <c r="D1" s="5"/>
      <c r="E1" s="5"/>
      <c r="F1" s="5"/>
      <c r="G1" s="5"/>
    </row>
    <row r="2" ht="22" customHeight="1" spans="5:7">
      <c r="E2" s="21" t="s">
        <v>1</v>
      </c>
      <c r="F2" s="21"/>
      <c r="G2" s="21"/>
    </row>
    <row r="3" ht="20.1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22" t="s">
        <v>7</v>
      </c>
      <c r="G3" s="23" t="s">
        <v>8</v>
      </c>
    </row>
    <row r="4" ht="31.5" customHeight="1" spans="1:7">
      <c r="A4" s="6"/>
      <c r="B4" s="6"/>
      <c r="C4" s="6"/>
      <c r="D4" s="6"/>
      <c r="E4" s="6"/>
      <c r="F4" s="24"/>
      <c r="G4" s="23"/>
    </row>
    <row r="5" ht="24" customHeight="1" spans="1:7">
      <c r="A5" s="7" t="s">
        <v>9</v>
      </c>
      <c r="B5" s="7" t="s">
        <v>10</v>
      </c>
      <c r="C5" s="6" t="s">
        <v>11</v>
      </c>
      <c r="D5" s="8">
        <v>828.9</v>
      </c>
      <c r="E5" s="8">
        <v>736.77</v>
      </c>
      <c r="F5" s="25">
        <v>500</v>
      </c>
      <c r="G5" s="25">
        <f>F5*200</f>
        <v>100000</v>
      </c>
    </row>
    <row r="6" ht="24" customHeight="1" spans="1:7">
      <c r="A6" s="7" t="s">
        <v>9</v>
      </c>
      <c r="B6" s="7" t="s">
        <v>12</v>
      </c>
      <c r="C6" s="6" t="s">
        <v>13</v>
      </c>
      <c r="D6" s="8">
        <v>107.49</v>
      </c>
      <c r="E6" s="8">
        <v>100.4</v>
      </c>
      <c r="F6" s="25">
        <v>20</v>
      </c>
      <c r="G6" s="25">
        <f>F6*200</f>
        <v>4000</v>
      </c>
    </row>
    <row r="7" ht="24" customHeight="1" spans="1:7">
      <c r="A7" s="7" t="s">
        <v>9</v>
      </c>
      <c r="B7" s="7" t="s">
        <v>12</v>
      </c>
      <c r="C7" s="6" t="s">
        <v>14</v>
      </c>
      <c r="D7" s="8">
        <v>185.9</v>
      </c>
      <c r="E7" s="8">
        <v>185.9</v>
      </c>
      <c r="F7" s="25">
        <v>160</v>
      </c>
      <c r="G7" s="25">
        <f>F7*200</f>
        <v>32000</v>
      </c>
    </row>
    <row r="8" ht="24" customHeight="1" spans="1:7">
      <c r="A8" s="7" t="s">
        <v>9</v>
      </c>
      <c r="B8" s="7" t="s">
        <v>15</v>
      </c>
      <c r="C8" s="6" t="s">
        <v>16</v>
      </c>
      <c r="D8" s="8">
        <v>138</v>
      </c>
      <c r="E8" s="8">
        <v>138</v>
      </c>
      <c r="F8" s="25">
        <v>120</v>
      </c>
      <c r="G8" s="25">
        <f>F8*200</f>
        <v>24000</v>
      </c>
    </row>
    <row r="9" s="1" customFormat="1" ht="24" customHeight="1" spans="1:7">
      <c r="A9" s="9" t="s">
        <v>17</v>
      </c>
      <c r="B9" s="9"/>
      <c r="C9" s="10" t="s">
        <v>18</v>
      </c>
      <c r="D9" s="11">
        <f>SUM(D5:D8)</f>
        <v>1260.29</v>
      </c>
      <c r="E9" s="11">
        <f>SUM(E5:E8)</f>
        <v>1161.07</v>
      </c>
      <c r="F9" s="26">
        <f>SUM(F5:F8)</f>
        <v>800</v>
      </c>
      <c r="G9" s="26">
        <f>SUM(G5:G8)</f>
        <v>160000</v>
      </c>
    </row>
    <row r="10" ht="24" customHeight="1" spans="1:7">
      <c r="A10" s="12" t="s">
        <v>19</v>
      </c>
      <c r="B10" s="13" t="s">
        <v>20</v>
      </c>
      <c r="C10" s="14" t="s">
        <v>21</v>
      </c>
      <c r="D10" s="8">
        <v>877.7</v>
      </c>
      <c r="E10" s="8">
        <v>877.7</v>
      </c>
      <c r="F10" s="25">
        <v>130</v>
      </c>
      <c r="G10" s="25">
        <f t="shared" ref="G10:G16" si="0">F10*200</f>
        <v>26000</v>
      </c>
    </row>
    <row r="11" ht="24" customHeight="1" spans="1:7">
      <c r="A11" s="12" t="s">
        <v>19</v>
      </c>
      <c r="B11" s="13" t="s">
        <v>22</v>
      </c>
      <c r="C11" s="6" t="s">
        <v>23</v>
      </c>
      <c r="D11" s="8">
        <v>334</v>
      </c>
      <c r="E11" s="8">
        <v>334</v>
      </c>
      <c r="F11" s="25">
        <v>300</v>
      </c>
      <c r="G11" s="25">
        <f t="shared" si="0"/>
        <v>60000</v>
      </c>
    </row>
    <row r="12" ht="24" customHeight="1" spans="1:7">
      <c r="A12" s="12" t="s">
        <v>19</v>
      </c>
      <c r="B12" s="13" t="s">
        <v>24</v>
      </c>
      <c r="C12" s="15" t="s">
        <v>25</v>
      </c>
      <c r="D12" s="15">
        <v>172.9</v>
      </c>
      <c r="E12" s="15">
        <v>149</v>
      </c>
      <c r="F12" s="25">
        <v>70</v>
      </c>
      <c r="G12" s="25">
        <f t="shared" si="0"/>
        <v>14000</v>
      </c>
    </row>
    <row r="13" ht="24" customHeight="1" spans="1:7">
      <c r="A13" s="12" t="s">
        <v>19</v>
      </c>
      <c r="B13" s="13" t="s">
        <v>24</v>
      </c>
      <c r="C13" s="15" t="s">
        <v>26</v>
      </c>
      <c r="D13" s="15">
        <v>235.5</v>
      </c>
      <c r="E13" s="15">
        <v>178</v>
      </c>
      <c r="F13" s="25">
        <v>100</v>
      </c>
      <c r="G13" s="25">
        <f t="shared" si="0"/>
        <v>20000</v>
      </c>
    </row>
    <row r="14" ht="24" customHeight="1" spans="1:7">
      <c r="A14" s="12" t="s">
        <v>19</v>
      </c>
      <c r="B14" s="13" t="s">
        <v>24</v>
      </c>
      <c r="C14" s="15" t="s">
        <v>27</v>
      </c>
      <c r="D14" s="15">
        <v>152.2</v>
      </c>
      <c r="E14" s="15">
        <v>152.2</v>
      </c>
      <c r="F14" s="25">
        <v>70</v>
      </c>
      <c r="G14" s="25">
        <f t="shared" si="0"/>
        <v>14000</v>
      </c>
    </row>
    <row r="15" ht="24" customHeight="1" spans="1:7">
      <c r="A15" s="12" t="s">
        <v>19</v>
      </c>
      <c r="B15" s="13" t="s">
        <v>28</v>
      </c>
      <c r="C15" s="15" t="s">
        <v>23</v>
      </c>
      <c r="D15" s="8">
        <v>391.5</v>
      </c>
      <c r="E15" s="8">
        <v>305.39</v>
      </c>
      <c r="F15" s="25">
        <v>190</v>
      </c>
      <c r="G15" s="25">
        <f t="shared" si="0"/>
        <v>38000</v>
      </c>
    </row>
    <row r="16" ht="24" customHeight="1" spans="1:7">
      <c r="A16" s="12" t="s">
        <v>19</v>
      </c>
      <c r="B16" s="12" t="s">
        <v>29</v>
      </c>
      <c r="C16" s="15" t="s">
        <v>23</v>
      </c>
      <c r="D16" s="8">
        <v>1045.9</v>
      </c>
      <c r="E16" s="8">
        <v>1045.9</v>
      </c>
      <c r="F16" s="25">
        <v>390</v>
      </c>
      <c r="G16" s="25">
        <f t="shared" si="0"/>
        <v>78000</v>
      </c>
    </row>
    <row r="17" s="1" customFormat="1" ht="24" customHeight="1" spans="1:7">
      <c r="A17" s="9" t="s">
        <v>17</v>
      </c>
      <c r="B17" s="9"/>
      <c r="C17" s="10" t="s">
        <v>30</v>
      </c>
      <c r="D17" s="11">
        <f>SUM(D10:D16)</f>
        <v>3209.7</v>
      </c>
      <c r="E17" s="11">
        <f>SUM(E10:E16)</f>
        <v>3042.19</v>
      </c>
      <c r="F17" s="26">
        <f>SUM(F10:F16)</f>
        <v>1250</v>
      </c>
      <c r="G17" s="26">
        <f>SUM(G10:G16)</f>
        <v>250000</v>
      </c>
    </row>
    <row r="18" ht="24" customHeight="1" spans="1:7">
      <c r="A18" s="7" t="s">
        <v>31</v>
      </c>
      <c r="B18" s="16" t="s">
        <v>32</v>
      </c>
      <c r="C18" s="16" t="s">
        <v>33</v>
      </c>
      <c r="D18" s="8">
        <v>623.7</v>
      </c>
      <c r="E18" s="8">
        <v>569.76</v>
      </c>
      <c r="F18" s="25">
        <v>200</v>
      </c>
      <c r="G18" s="25">
        <f>F18*200</f>
        <v>40000</v>
      </c>
    </row>
    <row r="19" ht="24" customHeight="1" spans="1:7">
      <c r="A19" s="7" t="s">
        <v>31</v>
      </c>
      <c r="B19" s="16" t="s">
        <v>34</v>
      </c>
      <c r="C19" s="16" t="s">
        <v>35</v>
      </c>
      <c r="D19" s="8">
        <v>2464.8</v>
      </c>
      <c r="E19" s="8">
        <v>2357.29</v>
      </c>
      <c r="F19" s="25">
        <v>880</v>
      </c>
      <c r="G19" s="25">
        <f>F19*200</f>
        <v>176000</v>
      </c>
    </row>
    <row r="20" ht="24" customHeight="1" spans="1:7">
      <c r="A20" s="7" t="s">
        <v>31</v>
      </c>
      <c r="B20" s="16" t="s">
        <v>36</v>
      </c>
      <c r="C20" s="16" t="s">
        <v>37</v>
      </c>
      <c r="D20" s="8">
        <v>161.4</v>
      </c>
      <c r="E20" s="8">
        <v>161.4</v>
      </c>
      <c r="F20" s="25">
        <v>120</v>
      </c>
      <c r="G20" s="25">
        <f>F20*200</f>
        <v>24000</v>
      </c>
    </row>
    <row r="21" ht="24" customHeight="1" spans="1:7">
      <c r="A21" s="7" t="s">
        <v>31</v>
      </c>
      <c r="B21" s="16" t="s">
        <v>36</v>
      </c>
      <c r="C21" s="16" t="s">
        <v>38</v>
      </c>
      <c r="D21" s="8">
        <v>655.8</v>
      </c>
      <c r="E21" s="8">
        <v>655.8</v>
      </c>
      <c r="F21" s="25">
        <v>350</v>
      </c>
      <c r="G21" s="25">
        <f>F21*200</f>
        <v>70000</v>
      </c>
    </row>
    <row r="22" ht="24" customHeight="1" spans="1:7">
      <c r="A22" s="7" t="s">
        <v>31</v>
      </c>
      <c r="B22" s="16" t="s">
        <v>39</v>
      </c>
      <c r="C22" s="16" t="s">
        <v>40</v>
      </c>
      <c r="D22" s="8">
        <v>421.8</v>
      </c>
      <c r="E22" s="8">
        <v>133.82</v>
      </c>
      <c r="F22" s="25">
        <v>100</v>
      </c>
      <c r="G22" s="25">
        <f t="shared" ref="G22:G29" si="1">F22*200</f>
        <v>20000</v>
      </c>
    </row>
    <row r="23" ht="24" customHeight="1" spans="1:7">
      <c r="A23" s="7" t="s">
        <v>31</v>
      </c>
      <c r="B23" s="16" t="s">
        <v>39</v>
      </c>
      <c r="C23" s="16" t="s">
        <v>41</v>
      </c>
      <c r="D23" s="8">
        <v>198.1</v>
      </c>
      <c r="E23" s="8">
        <v>161.8</v>
      </c>
      <c r="F23" s="25">
        <v>120</v>
      </c>
      <c r="G23" s="25">
        <f t="shared" si="1"/>
        <v>24000</v>
      </c>
    </row>
    <row r="24" ht="24" customHeight="1" spans="1:7">
      <c r="A24" s="7" t="s">
        <v>31</v>
      </c>
      <c r="B24" s="16" t="s">
        <v>39</v>
      </c>
      <c r="C24" s="16" t="s">
        <v>42</v>
      </c>
      <c r="D24" s="8">
        <v>128.9</v>
      </c>
      <c r="E24" s="8">
        <v>128.9</v>
      </c>
      <c r="F24" s="25">
        <v>80</v>
      </c>
      <c r="G24" s="25">
        <f t="shared" si="1"/>
        <v>16000</v>
      </c>
    </row>
    <row r="25" ht="24" customHeight="1" spans="1:7">
      <c r="A25" s="7" t="s">
        <v>31</v>
      </c>
      <c r="B25" s="16" t="s">
        <v>43</v>
      </c>
      <c r="C25" s="16" t="s">
        <v>44</v>
      </c>
      <c r="D25" s="8">
        <v>198.1</v>
      </c>
      <c r="E25" s="8">
        <v>198.11</v>
      </c>
      <c r="F25" s="25">
        <v>90</v>
      </c>
      <c r="G25" s="25">
        <f t="shared" si="1"/>
        <v>18000</v>
      </c>
    </row>
    <row r="26" ht="24" customHeight="1" spans="1:7">
      <c r="A26" s="7" t="s">
        <v>31</v>
      </c>
      <c r="B26" s="16" t="s">
        <v>43</v>
      </c>
      <c r="C26" s="16" t="s">
        <v>45</v>
      </c>
      <c r="D26" s="8">
        <v>199.6</v>
      </c>
      <c r="E26" s="8">
        <v>199.63</v>
      </c>
      <c r="F26" s="25">
        <v>80</v>
      </c>
      <c r="G26" s="25">
        <f t="shared" si="1"/>
        <v>16000</v>
      </c>
    </row>
    <row r="27" ht="24" customHeight="1" spans="1:7">
      <c r="A27" s="7" t="s">
        <v>31</v>
      </c>
      <c r="B27" s="16" t="s">
        <v>43</v>
      </c>
      <c r="C27" s="16" t="s">
        <v>46</v>
      </c>
      <c r="D27" s="8">
        <v>177</v>
      </c>
      <c r="E27" s="8">
        <v>176.99</v>
      </c>
      <c r="F27" s="25">
        <v>80</v>
      </c>
      <c r="G27" s="25">
        <f t="shared" si="1"/>
        <v>16000</v>
      </c>
    </row>
    <row r="28" ht="24" customHeight="1" spans="1:7">
      <c r="A28" s="7" t="s">
        <v>31</v>
      </c>
      <c r="B28" s="16" t="s">
        <v>43</v>
      </c>
      <c r="C28" s="16" t="s">
        <v>47</v>
      </c>
      <c r="D28" s="8">
        <v>199.6</v>
      </c>
      <c r="E28" s="8">
        <v>199.57</v>
      </c>
      <c r="F28" s="25">
        <v>80</v>
      </c>
      <c r="G28" s="25">
        <f t="shared" si="1"/>
        <v>16000</v>
      </c>
    </row>
    <row r="29" ht="24" customHeight="1" spans="1:7">
      <c r="A29" s="7" t="s">
        <v>31</v>
      </c>
      <c r="B29" s="16" t="s">
        <v>48</v>
      </c>
      <c r="C29" s="16" t="s">
        <v>49</v>
      </c>
      <c r="D29" s="8">
        <v>698.8</v>
      </c>
      <c r="E29" s="8">
        <v>698.8</v>
      </c>
      <c r="F29" s="25">
        <v>270</v>
      </c>
      <c r="G29" s="25">
        <f t="shared" si="1"/>
        <v>54000</v>
      </c>
    </row>
    <row r="30" ht="24" customHeight="1" spans="1:7">
      <c r="A30" s="7" t="s">
        <v>31</v>
      </c>
      <c r="B30" s="16" t="s">
        <v>32</v>
      </c>
      <c r="C30" s="16" t="s">
        <v>50</v>
      </c>
      <c r="D30" s="8">
        <v>199</v>
      </c>
      <c r="E30" s="8">
        <v>197.56</v>
      </c>
      <c r="F30" s="25">
        <v>130</v>
      </c>
      <c r="G30" s="25">
        <f t="shared" ref="G30:G35" si="2">F30*200</f>
        <v>26000</v>
      </c>
    </row>
    <row r="31" ht="24" customHeight="1" spans="1:7">
      <c r="A31" s="7" t="s">
        <v>31</v>
      </c>
      <c r="B31" s="16" t="s">
        <v>32</v>
      </c>
      <c r="C31" s="16" t="s">
        <v>51</v>
      </c>
      <c r="D31" s="8">
        <v>137.5</v>
      </c>
      <c r="E31" s="8">
        <v>123.11</v>
      </c>
      <c r="F31" s="25">
        <v>80</v>
      </c>
      <c r="G31" s="25">
        <f t="shared" si="2"/>
        <v>16000</v>
      </c>
    </row>
    <row r="32" ht="24" customHeight="1" spans="1:7">
      <c r="A32" s="7" t="s">
        <v>31</v>
      </c>
      <c r="B32" s="16" t="s">
        <v>32</v>
      </c>
      <c r="C32" s="16" t="s">
        <v>52</v>
      </c>
      <c r="D32" s="8">
        <v>166.4</v>
      </c>
      <c r="E32" s="8">
        <v>166.36</v>
      </c>
      <c r="F32" s="25">
        <v>50</v>
      </c>
      <c r="G32" s="25">
        <f t="shared" si="2"/>
        <v>10000</v>
      </c>
    </row>
    <row r="33" ht="24" customHeight="1" spans="1:7">
      <c r="A33" s="7" t="s">
        <v>31</v>
      </c>
      <c r="B33" s="16" t="s">
        <v>32</v>
      </c>
      <c r="C33" s="16" t="s">
        <v>53</v>
      </c>
      <c r="D33" s="8">
        <v>192</v>
      </c>
      <c r="E33" s="8">
        <v>192</v>
      </c>
      <c r="F33" s="25">
        <v>140</v>
      </c>
      <c r="G33" s="25">
        <f t="shared" si="2"/>
        <v>28000</v>
      </c>
    </row>
    <row r="34" ht="24" customHeight="1" spans="1:7">
      <c r="A34" s="7" t="s">
        <v>31</v>
      </c>
      <c r="B34" s="16" t="s">
        <v>32</v>
      </c>
      <c r="C34" s="16" t="s">
        <v>54</v>
      </c>
      <c r="D34" s="8">
        <v>187.3</v>
      </c>
      <c r="E34" s="8">
        <v>187.28</v>
      </c>
      <c r="F34" s="25">
        <v>130</v>
      </c>
      <c r="G34" s="25">
        <f t="shared" si="2"/>
        <v>26000</v>
      </c>
    </row>
    <row r="35" ht="24" customHeight="1" spans="1:7">
      <c r="A35" s="7" t="s">
        <v>31</v>
      </c>
      <c r="B35" s="16" t="s">
        <v>32</v>
      </c>
      <c r="C35" s="16" t="s">
        <v>55</v>
      </c>
      <c r="D35" s="8">
        <v>173.3</v>
      </c>
      <c r="E35" s="8">
        <v>173.31</v>
      </c>
      <c r="F35" s="25">
        <v>120</v>
      </c>
      <c r="G35" s="25">
        <f t="shared" si="2"/>
        <v>24000</v>
      </c>
    </row>
    <row r="36" ht="24" customHeight="1" spans="1:7">
      <c r="A36" s="7" t="s">
        <v>31</v>
      </c>
      <c r="B36" s="16" t="s">
        <v>56</v>
      </c>
      <c r="C36" s="16" t="s">
        <v>57</v>
      </c>
      <c r="D36" s="8">
        <v>199.4</v>
      </c>
      <c r="E36" s="8">
        <v>199.4</v>
      </c>
      <c r="F36" s="25">
        <v>140</v>
      </c>
      <c r="G36" s="25">
        <f t="shared" ref="G36:G41" si="3">F36*200</f>
        <v>28000</v>
      </c>
    </row>
    <row r="37" ht="24" customHeight="1" spans="1:7">
      <c r="A37" s="7" t="s">
        <v>31</v>
      </c>
      <c r="B37" s="16" t="s">
        <v>58</v>
      </c>
      <c r="C37" s="16" t="s">
        <v>59</v>
      </c>
      <c r="D37" s="8">
        <v>112</v>
      </c>
      <c r="E37" s="8">
        <v>112</v>
      </c>
      <c r="F37" s="25">
        <v>70</v>
      </c>
      <c r="G37" s="25">
        <f t="shared" si="3"/>
        <v>14000</v>
      </c>
    </row>
    <row r="38" ht="24" customHeight="1" spans="1:7">
      <c r="A38" s="7" t="s">
        <v>31</v>
      </c>
      <c r="B38" s="16" t="s">
        <v>58</v>
      </c>
      <c r="C38" s="16" t="s">
        <v>60</v>
      </c>
      <c r="D38" s="8">
        <v>107</v>
      </c>
      <c r="E38" s="8">
        <v>107</v>
      </c>
      <c r="F38" s="25">
        <v>70</v>
      </c>
      <c r="G38" s="25">
        <f t="shared" si="3"/>
        <v>14000</v>
      </c>
    </row>
    <row r="39" ht="24" customHeight="1" spans="1:7">
      <c r="A39" s="7" t="s">
        <v>31</v>
      </c>
      <c r="B39" s="16" t="s">
        <v>39</v>
      </c>
      <c r="C39" s="16" t="s">
        <v>61</v>
      </c>
      <c r="D39" s="8">
        <v>188.2</v>
      </c>
      <c r="E39" s="8">
        <v>188.23</v>
      </c>
      <c r="F39" s="25">
        <v>120</v>
      </c>
      <c r="G39" s="25">
        <f t="shared" si="3"/>
        <v>24000</v>
      </c>
    </row>
    <row r="40" ht="24" customHeight="1" spans="1:7">
      <c r="A40" s="7" t="s">
        <v>31</v>
      </c>
      <c r="B40" s="16" t="s">
        <v>34</v>
      </c>
      <c r="C40" s="16" t="s">
        <v>62</v>
      </c>
      <c r="D40" s="8">
        <v>190.2</v>
      </c>
      <c r="E40" s="8">
        <v>190.21</v>
      </c>
      <c r="F40" s="25">
        <v>50</v>
      </c>
      <c r="G40" s="25">
        <f t="shared" si="3"/>
        <v>10000</v>
      </c>
    </row>
    <row r="41" ht="24" customHeight="1" spans="1:7">
      <c r="A41" s="7" t="s">
        <v>31</v>
      </c>
      <c r="B41" s="16" t="s">
        <v>34</v>
      </c>
      <c r="C41" s="16" t="s">
        <v>63</v>
      </c>
      <c r="D41" s="8">
        <v>188</v>
      </c>
      <c r="E41" s="8">
        <v>187.99</v>
      </c>
      <c r="F41" s="25">
        <v>50</v>
      </c>
      <c r="G41" s="25">
        <f t="shared" si="3"/>
        <v>10000</v>
      </c>
    </row>
    <row r="42" s="1" customFormat="1" ht="24" customHeight="1" spans="1:7">
      <c r="A42" s="9" t="s">
        <v>17</v>
      </c>
      <c r="B42" s="9"/>
      <c r="C42" s="10" t="s">
        <v>64</v>
      </c>
      <c r="D42" s="11">
        <f>SUM(D18:D41)</f>
        <v>8167.9</v>
      </c>
      <c r="E42" s="11">
        <f>SUM(E18:E41)</f>
        <v>7666.32</v>
      </c>
      <c r="F42" s="26">
        <f>SUM(F18:F41)</f>
        <v>3600</v>
      </c>
      <c r="G42" s="26">
        <f>SUM(G18:G41)</f>
        <v>720000</v>
      </c>
    </row>
    <row r="43" ht="24" customHeight="1" spans="1:7">
      <c r="A43" s="7" t="s">
        <v>65</v>
      </c>
      <c r="B43" s="17" t="s">
        <v>66</v>
      </c>
      <c r="C43" s="16" t="s">
        <v>35</v>
      </c>
      <c r="D43" s="7">
        <v>1253</v>
      </c>
      <c r="E43" s="27">
        <v>1334.02</v>
      </c>
      <c r="F43" s="25">
        <v>500</v>
      </c>
      <c r="G43" s="25">
        <f t="shared" ref="G43:G45" si="4">F43*200</f>
        <v>100000</v>
      </c>
    </row>
    <row r="44" ht="24" customHeight="1" spans="1:7">
      <c r="A44" s="7" t="s">
        <v>65</v>
      </c>
      <c r="B44" s="17" t="s">
        <v>67</v>
      </c>
      <c r="C44" s="16" t="s">
        <v>68</v>
      </c>
      <c r="D44" s="7">
        <v>1608.1</v>
      </c>
      <c r="E44" s="27">
        <v>184.84</v>
      </c>
      <c r="F44" s="25">
        <v>175</v>
      </c>
      <c r="G44" s="25">
        <f t="shared" si="4"/>
        <v>35000</v>
      </c>
    </row>
    <row r="45" ht="24" customHeight="1" spans="1:7">
      <c r="A45" s="7" t="s">
        <v>65</v>
      </c>
      <c r="B45" s="7" t="s">
        <v>69</v>
      </c>
      <c r="C45" s="16" t="s">
        <v>70</v>
      </c>
      <c r="D45" s="7">
        <v>145.5</v>
      </c>
      <c r="E45" s="27">
        <v>145.4</v>
      </c>
      <c r="F45" s="25">
        <v>125</v>
      </c>
      <c r="G45" s="25">
        <f t="shared" si="4"/>
        <v>25000</v>
      </c>
    </row>
    <row r="46" s="1" customFormat="1" ht="24" customHeight="1" spans="1:7">
      <c r="A46" s="9" t="s">
        <v>17</v>
      </c>
      <c r="B46" s="9"/>
      <c r="C46" s="10" t="s">
        <v>71</v>
      </c>
      <c r="D46" s="11">
        <f>SUM(D43:D45)</f>
        <v>3006.6</v>
      </c>
      <c r="E46" s="11">
        <f>SUM(E43:E45)</f>
        <v>1664.26</v>
      </c>
      <c r="F46" s="26">
        <f>SUM(F43:F45)</f>
        <v>800</v>
      </c>
      <c r="G46" s="26">
        <f>SUM(G43:G45)</f>
        <v>160000</v>
      </c>
    </row>
    <row r="47" ht="24" customHeight="1" spans="1:7">
      <c r="A47" s="7" t="s">
        <v>72</v>
      </c>
      <c r="B47" s="16" t="s">
        <v>73</v>
      </c>
      <c r="C47" s="16" t="s">
        <v>74</v>
      </c>
      <c r="D47" s="18">
        <f>192.1+42</f>
        <v>234.1</v>
      </c>
      <c r="E47" s="18">
        <v>192.1</v>
      </c>
      <c r="F47" s="25">
        <v>190</v>
      </c>
      <c r="G47" s="25">
        <f>F47*200</f>
        <v>38000</v>
      </c>
    </row>
    <row r="48" ht="24" customHeight="1" spans="1:7">
      <c r="A48" s="7" t="s">
        <v>72</v>
      </c>
      <c r="B48" s="16" t="s">
        <v>75</v>
      </c>
      <c r="C48" s="16" t="s">
        <v>76</v>
      </c>
      <c r="D48" s="16">
        <f>330.3+267</f>
        <v>597.3</v>
      </c>
      <c r="E48" s="16">
        <f>330.3+267</f>
        <v>597.3</v>
      </c>
      <c r="F48" s="28">
        <v>450</v>
      </c>
      <c r="G48" s="28">
        <f>F48*200</f>
        <v>90000</v>
      </c>
    </row>
    <row r="49" ht="24" customHeight="1" spans="1:7">
      <c r="A49" s="7" t="s">
        <v>72</v>
      </c>
      <c r="B49" s="16" t="s">
        <v>77</v>
      </c>
      <c r="C49" s="16" t="s">
        <v>78</v>
      </c>
      <c r="D49" s="18">
        <v>199.9</v>
      </c>
      <c r="E49" s="18">
        <v>199.9</v>
      </c>
      <c r="F49" s="25">
        <v>199</v>
      </c>
      <c r="G49" s="25">
        <f t="shared" ref="G49:G61" si="5">F49*200</f>
        <v>39800</v>
      </c>
    </row>
    <row r="50" ht="24" customHeight="1" spans="1:7">
      <c r="A50" s="7" t="s">
        <v>72</v>
      </c>
      <c r="B50" s="16" t="s">
        <v>77</v>
      </c>
      <c r="C50" s="16" t="s">
        <v>79</v>
      </c>
      <c r="D50" s="18">
        <v>105.9</v>
      </c>
      <c r="E50" s="18">
        <v>105.9</v>
      </c>
      <c r="F50" s="25">
        <v>105</v>
      </c>
      <c r="G50" s="25">
        <f t="shared" si="5"/>
        <v>21000</v>
      </c>
    </row>
    <row r="51" ht="24" customHeight="1" spans="1:7">
      <c r="A51" s="7" t="s">
        <v>72</v>
      </c>
      <c r="B51" s="16" t="s">
        <v>77</v>
      </c>
      <c r="C51" s="16" t="s">
        <v>80</v>
      </c>
      <c r="D51" s="18">
        <v>106.8</v>
      </c>
      <c r="E51" s="18">
        <v>106.8</v>
      </c>
      <c r="F51" s="25">
        <v>106</v>
      </c>
      <c r="G51" s="25">
        <f t="shared" si="5"/>
        <v>21200</v>
      </c>
    </row>
    <row r="52" ht="24" customHeight="1" spans="1:7">
      <c r="A52" s="7" t="s">
        <v>72</v>
      </c>
      <c r="B52" s="16" t="s">
        <v>77</v>
      </c>
      <c r="C52" s="16" t="s">
        <v>81</v>
      </c>
      <c r="D52" s="18">
        <v>148.8</v>
      </c>
      <c r="E52" s="18">
        <v>102.85</v>
      </c>
      <c r="F52" s="25">
        <v>100</v>
      </c>
      <c r="G52" s="25">
        <f t="shared" si="5"/>
        <v>20000</v>
      </c>
    </row>
    <row r="53" ht="24" customHeight="1" spans="1:7">
      <c r="A53" s="7" t="s">
        <v>72</v>
      </c>
      <c r="B53" s="16" t="s">
        <v>82</v>
      </c>
      <c r="C53" s="19" t="s">
        <v>83</v>
      </c>
      <c r="D53" s="16">
        <v>140.6</v>
      </c>
      <c r="E53" s="16">
        <v>140.6</v>
      </c>
      <c r="F53" s="28">
        <v>120</v>
      </c>
      <c r="G53" s="25">
        <f t="shared" si="5"/>
        <v>24000</v>
      </c>
    </row>
    <row r="54" ht="24" customHeight="1" spans="1:7">
      <c r="A54" s="7" t="s">
        <v>72</v>
      </c>
      <c r="B54" s="16" t="s">
        <v>84</v>
      </c>
      <c r="C54" s="16" t="s">
        <v>85</v>
      </c>
      <c r="D54" s="18">
        <v>1975.47</v>
      </c>
      <c r="E54" s="18">
        <v>1975.47</v>
      </c>
      <c r="F54" s="25">
        <v>400</v>
      </c>
      <c r="G54" s="25">
        <f t="shared" si="5"/>
        <v>80000</v>
      </c>
    </row>
    <row r="55" ht="24" customHeight="1" spans="1:7">
      <c r="A55" s="7" t="s">
        <v>72</v>
      </c>
      <c r="B55" s="16" t="s">
        <v>86</v>
      </c>
      <c r="C55" s="16" t="s">
        <v>87</v>
      </c>
      <c r="D55" s="18">
        <v>186.6</v>
      </c>
      <c r="E55" s="18">
        <v>186.6</v>
      </c>
      <c r="F55" s="25">
        <v>85</v>
      </c>
      <c r="G55" s="25">
        <f t="shared" si="5"/>
        <v>17000</v>
      </c>
    </row>
    <row r="56" ht="24" customHeight="1" spans="1:7">
      <c r="A56" s="7" t="s">
        <v>72</v>
      </c>
      <c r="B56" s="16" t="s">
        <v>86</v>
      </c>
      <c r="C56" s="15" t="s">
        <v>88</v>
      </c>
      <c r="D56" s="18">
        <v>286.06</v>
      </c>
      <c r="E56" s="18">
        <v>286.06</v>
      </c>
      <c r="F56" s="25">
        <v>280</v>
      </c>
      <c r="G56" s="25">
        <f t="shared" si="5"/>
        <v>56000</v>
      </c>
    </row>
    <row r="57" ht="24" customHeight="1" spans="1:7">
      <c r="A57" s="7" t="s">
        <v>72</v>
      </c>
      <c r="B57" s="16" t="s">
        <v>86</v>
      </c>
      <c r="C57" s="15" t="s">
        <v>89</v>
      </c>
      <c r="D57" s="18">
        <v>180.9</v>
      </c>
      <c r="E57" s="18">
        <v>169.94</v>
      </c>
      <c r="F57" s="25">
        <v>160</v>
      </c>
      <c r="G57" s="25">
        <f t="shared" si="5"/>
        <v>32000</v>
      </c>
    </row>
    <row r="58" ht="24" customHeight="1" spans="1:7">
      <c r="A58" s="7" t="s">
        <v>72</v>
      </c>
      <c r="B58" s="16" t="s">
        <v>86</v>
      </c>
      <c r="C58" s="15" t="s">
        <v>90</v>
      </c>
      <c r="D58" s="18">
        <v>162.3</v>
      </c>
      <c r="E58" s="18">
        <v>162.3</v>
      </c>
      <c r="F58" s="25">
        <v>160</v>
      </c>
      <c r="G58" s="25">
        <f t="shared" si="5"/>
        <v>32000</v>
      </c>
    </row>
    <row r="59" ht="24" customHeight="1" spans="1:7">
      <c r="A59" s="7" t="s">
        <v>72</v>
      </c>
      <c r="B59" s="16" t="s">
        <v>91</v>
      </c>
      <c r="C59" s="16" t="s">
        <v>92</v>
      </c>
      <c r="D59" s="16">
        <v>113.4</v>
      </c>
      <c r="E59" s="16">
        <v>113.4</v>
      </c>
      <c r="F59" s="25">
        <v>110</v>
      </c>
      <c r="G59" s="25">
        <f t="shared" si="5"/>
        <v>22000</v>
      </c>
    </row>
    <row r="60" ht="24" customHeight="1" spans="1:7">
      <c r="A60" s="7" t="s">
        <v>72</v>
      </c>
      <c r="B60" s="16" t="s">
        <v>91</v>
      </c>
      <c r="C60" s="16" t="s">
        <v>93</v>
      </c>
      <c r="D60" s="16">
        <v>181.6</v>
      </c>
      <c r="E60" s="16">
        <v>181.6</v>
      </c>
      <c r="F60" s="25">
        <v>60</v>
      </c>
      <c r="G60" s="25">
        <f t="shared" si="5"/>
        <v>12000</v>
      </c>
    </row>
    <row r="61" ht="24" customHeight="1" spans="1:7">
      <c r="A61" s="7" t="s">
        <v>72</v>
      </c>
      <c r="B61" s="16" t="s">
        <v>94</v>
      </c>
      <c r="C61" s="6" t="s">
        <v>95</v>
      </c>
      <c r="D61" s="18">
        <v>919.7</v>
      </c>
      <c r="E61" s="18">
        <v>930</v>
      </c>
      <c r="F61" s="25">
        <v>200</v>
      </c>
      <c r="G61" s="25">
        <f t="shared" si="5"/>
        <v>40000</v>
      </c>
    </row>
    <row r="62" ht="24" customHeight="1" spans="1:7">
      <c r="A62" s="7" t="s">
        <v>72</v>
      </c>
      <c r="B62" s="16" t="s">
        <v>96</v>
      </c>
      <c r="C62" s="15" t="s">
        <v>97</v>
      </c>
      <c r="D62" s="16">
        <v>227.8</v>
      </c>
      <c r="E62" s="16">
        <v>227.8</v>
      </c>
      <c r="F62" s="28">
        <v>180</v>
      </c>
      <c r="G62" s="25">
        <v>36000</v>
      </c>
    </row>
    <row r="63" ht="24" customHeight="1" spans="1:7">
      <c r="A63" s="7" t="s">
        <v>72</v>
      </c>
      <c r="B63" s="16" t="s">
        <v>98</v>
      </c>
      <c r="C63" s="16" t="s">
        <v>99</v>
      </c>
      <c r="D63" s="18">
        <f>1743.3</f>
        <v>1743.3</v>
      </c>
      <c r="E63" s="18">
        <f>1743.3</f>
        <v>1743.3</v>
      </c>
      <c r="F63" s="25">
        <f>700+400</f>
        <v>1100</v>
      </c>
      <c r="G63" s="25">
        <f>F63*200</f>
        <v>220000</v>
      </c>
    </row>
    <row r="64" ht="24" customHeight="1" spans="1:7">
      <c r="A64" s="7" t="s">
        <v>72</v>
      </c>
      <c r="B64" s="16" t="s">
        <v>100</v>
      </c>
      <c r="C64" s="20" t="s">
        <v>101</v>
      </c>
      <c r="D64" s="18">
        <v>147.2</v>
      </c>
      <c r="E64" s="18">
        <v>147.2</v>
      </c>
      <c r="F64" s="25">
        <v>133</v>
      </c>
      <c r="G64" s="25">
        <f>F64*200</f>
        <v>26600</v>
      </c>
    </row>
    <row r="65" ht="24" customHeight="1" spans="1:7">
      <c r="A65" s="7" t="s">
        <v>72</v>
      </c>
      <c r="B65" s="16" t="s">
        <v>100</v>
      </c>
      <c r="C65" s="20" t="s">
        <v>102</v>
      </c>
      <c r="D65" s="18">
        <v>182.02</v>
      </c>
      <c r="E65" s="18">
        <v>182.02</v>
      </c>
      <c r="F65" s="25">
        <v>182</v>
      </c>
      <c r="G65" s="25">
        <f>F65*200</f>
        <v>36400</v>
      </c>
    </row>
    <row r="66" ht="24" customHeight="1" spans="1:7">
      <c r="A66" s="7" t="s">
        <v>72</v>
      </c>
      <c r="B66" s="16" t="s">
        <v>103</v>
      </c>
      <c r="C66" s="16" t="s">
        <v>104</v>
      </c>
      <c r="D66" s="18">
        <v>200</v>
      </c>
      <c r="E66" s="18">
        <v>719</v>
      </c>
      <c r="F66" s="25">
        <v>100</v>
      </c>
      <c r="G66" s="25">
        <f t="shared" ref="G66:G68" si="6">F66*200</f>
        <v>20000</v>
      </c>
    </row>
    <row r="67" ht="24" customHeight="1" spans="1:7">
      <c r="A67" s="7" t="s">
        <v>72</v>
      </c>
      <c r="B67" s="16" t="s">
        <v>103</v>
      </c>
      <c r="C67" s="16" t="s">
        <v>105</v>
      </c>
      <c r="D67" s="18">
        <v>200</v>
      </c>
      <c r="E67" s="18">
        <v>190</v>
      </c>
      <c r="F67" s="25">
        <v>180</v>
      </c>
      <c r="G67" s="25">
        <f t="shared" si="6"/>
        <v>36000</v>
      </c>
    </row>
    <row r="68" ht="24" customHeight="1" spans="1:7">
      <c r="A68" s="7" t="s">
        <v>72</v>
      </c>
      <c r="B68" s="16" t="s">
        <v>106</v>
      </c>
      <c r="C68" s="16" t="s">
        <v>107</v>
      </c>
      <c r="D68" s="16">
        <v>150</v>
      </c>
      <c r="E68" s="16">
        <v>150</v>
      </c>
      <c r="F68" s="28">
        <v>100</v>
      </c>
      <c r="G68" s="25">
        <f t="shared" si="6"/>
        <v>20000</v>
      </c>
    </row>
    <row r="69" s="1" customFormat="1" ht="24" customHeight="1" spans="1:7">
      <c r="A69" s="9" t="s">
        <v>17</v>
      </c>
      <c r="B69" s="9"/>
      <c r="C69" s="10" t="s">
        <v>108</v>
      </c>
      <c r="D69" s="11">
        <f>SUM(D47:D68)</f>
        <v>8389.75</v>
      </c>
      <c r="E69" s="11">
        <f>SUM(E47:E68)</f>
        <v>8810.14</v>
      </c>
      <c r="F69" s="26">
        <f>SUM(F47:F68)</f>
        <v>4700</v>
      </c>
      <c r="G69" s="26">
        <f>SUM(G47:G68)</f>
        <v>940000</v>
      </c>
    </row>
    <row r="70" ht="24" customHeight="1" spans="1:7">
      <c r="A70" s="7" t="s">
        <v>109</v>
      </c>
      <c r="B70" s="6" t="s">
        <v>110</v>
      </c>
      <c r="C70" s="6" t="s">
        <v>23</v>
      </c>
      <c r="D70" s="8">
        <v>1001.4</v>
      </c>
      <c r="E70" s="27">
        <v>450.06</v>
      </c>
      <c r="F70" s="25">
        <v>400</v>
      </c>
      <c r="G70" s="25">
        <f t="shared" ref="G70:G85" si="7">F70*200</f>
        <v>80000</v>
      </c>
    </row>
    <row r="71" ht="24" customHeight="1" spans="1:7">
      <c r="A71" s="7" t="s">
        <v>109</v>
      </c>
      <c r="B71" s="6" t="s">
        <v>111</v>
      </c>
      <c r="C71" s="6" t="s">
        <v>112</v>
      </c>
      <c r="D71" s="8">
        <v>456.4</v>
      </c>
      <c r="E71" s="27">
        <v>456.4</v>
      </c>
      <c r="F71" s="25">
        <v>100</v>
      </c>
      <c r="G71" s="25">
        <f t="shared" si="7"/>
        <v>20000</v>
      </c>
    </row>
    <row r="72" ht="24" customHeight="1" spans="1:7">
      <c r="A72" s="7" t="s">
        <v>109</v>
      </c>
      <c r="B72" s="6" t="s">
        <v>111</v>
      </c>
      <c r="C72" s="6" t="s">
        <v>113</v>
      </c>
      <c r="D72" s="8">
        <v>132.9</v>
      </c>
      <c r="E72" s="27">
        <v>132.9</v>
      </c>
      <c r="F72" s="25">
        <v>50</v>
      </c>
      <c r="G72" s="25">
        <f t="shared" si="7"/>
        <v>10000</v>
      </c>
    </row>
    <row r="73" ht="24" customHeight="1" spans="1:7">
      <c r="A73" s="7" t="s">
        <v>109</v>
      </c>
      <c r="B73" s="6" t="s">
        <v>114</v>
      </c>
      <c r="C73" s="6" t="s">
        <v>115</v>
      </c>
      <c r="D73" s="8">
        <v>624.1</v>
      </c>
      <c r="E73" s="27">
        <v>245.7</v>
      </c>
      <c r="F73" s="25">
        <v>150</v>
      </c>
      <c r="G73" s="25">
        <f t="shared" si="7"/>
        <v>30000</v>
      </c>
    </row>
    <row r="74" ht="24" customHeight="1" spans="1:7">
      <c r="A74" s="7" t="s">
        <v>109</v>
      </c>
      <c r="B74" s="6" t="s">
        <v>116</v>
      </c>
      <c r="C74" s="6" t="s">
        <v>117</v>
      </c>
      <c r="D74" s="8">
        <v>193.8</v>
      </c>
      <c r="E74" s="27">
        <v>139.6</v>
      </c>
      <c r="F74" s="25">
        <v>100</v>
      </c>
      <c r="G74" s="25">
        <f t="shared" si="7"/>
        <v>20000</v>
      </c>
    </row>
    <row r="75" ht="24" customHeight="1" spans="1:7">
      <c r="A75" s="7" t="s">
        <v>109</v>
      </c>
      <c r="B75" s="6" t="s">
        <v>118</v>
      </c>
      <c r="C75" s="6" t="s">
        <v>119</v>
      </c>
      <c r="D75" s="8">
        <v>759.6</v>
      </c>
      <c r="E75" s="27">
        <v>304.8</v>
      </c>
      <c r="F75" s="25">
        <v>150</v>
      </c>
      <c r="G75" s="25">
        <f t="shared" si="7"/>
        <v>30000</v>
      </c>
    </row>
    <row r="76" ht="24" customHeight="1" spans="1:7">
      <c r="A76" s="7" t="s">
        <v>109</v>
      </c>
      <c r="B76" s="6" t="s">
        <v>120</v>
      </c>
      <c r="C76" s="6" t="s">
        <v>121</v>
      </c>
      <c r="D76" s="8">
        <v>157.8</v>
      </c>
      <c r="E76" s="27">
        <v>157.8</v>
      </c>
      <c r="F76" s="25">
        <v>100</v>
      </c>
      <c r="G76" s="25">
        <f t="shared" si="7"/>
        <v>20000</v>
      </c>
    </row>
    <row r="77" ht="24" customHeight="1" spans="1:7">
      <c r="A77" s="7" t="s">
        <v>109</v>
      </c>
      <c r="B77" s="6" t="s">
        <v>120</v>
      </c>
      <c r="C77" s="6" t="s">
        <v>122</v>
      </c>
      <c r="D77" s="8">
        <v>168.7</v>
      </c>
      <c r="E77" s="27">
        <v>163.36</v>
      </c>
      <c r="F77" s="25">
        <v>100</v>
      </c>
      <c r="G77" s="25">
        <f t="shared" si="7"/>
        <v>20000</v>
      </c>
    </row>
    <row r="78" ht="24" customHeight="1" spans="1:7">
      <c r="A78" s="7" t="s">
        <v>109</v>
      </c>
      <c r="B78" s="6" t="s">
        <v>120</v>
      </c>
      <c r="C78" s="6" t="s">
        <v>123</v>
      </c>
      <c r="D78" s="8">
        <v>328.8</v>
      </c>
      <c r="E78" s="27">
        <v>307.3</v>
      </c>
      <c r="F78" s="25">
        <v>250</v>
      </c>
      <c r="G78" s="25">
        <f t="shared" si="7"/>
        <v>50000</v>
      </c>
    </row>
    <row r="79" ht="24" customHeight="1" spans="1:7">
      <c r="A79" s="7" t="s">
        <v>109</v>
      </c>
      <c r="B79" s="6" t="s">
        <v>124</v>
      </c>
      <c r="C79" s="6" t="s">
        <v>125</v>
      </c>
      <c r="D79" s="8">
        <v>176.5</v>
      </c>
      <c r="E79" s="27">
        <v>176.5</v>
      </c>
      <c r="F79" s="25">
        <v>100</v>
      </c>
      <c r="G79" s="25">
        <f t="shared" si="7"/>
        <v>20000</v>
      </c>
    </row>
    <row r="80" ht="24" customHeight="1" spans="1:7">
      <c r="A80" s="7" t="s">
        <v>109</v>
      </c>
      <c r="B80" s="6" t="s">
        <v>124</v>
      </c>
      <c r="C80" s="6" t="s">
        <v>126</v>
      </c>
      <c r="D80" s="8">
        <v>203.7</v>
      </c>
      <c r="E80" s="27">
        <v>203.7</v>
      </c>
      <c r="F80" s="25">
        <v>200</v>
      </c>
      <c r="G80" s="25">
        <f t="shared" si="7"/>
        <v>40000</v>
      </c>
    </row>
    <row r="81" ht="24" customHeight="1" spans="1:7">
      <c r="A81" s="7" t="s">
        <v>109</v>
      </c>
      <c r="B81" s="6" t="s">
        <v>127</v>
      </c>
      <c r="C81" s="6" t="s">
        <v>128</v>
      </c>
      <c r="D81" s="8">
        <v>809.2</v>
      </c>
      <c r="E81" s="27">
        <v>809.2</v>
      </c>
      <c r="F81" s="25">
        <v>500</v>
      </c>
      <c r="G81" s="25">
        <f t="shared" si="7"/>
        <v>100000</v>
      </c>
    </row>
    <row r="82" ht="24" customHeight="1" spans="1:7">
      <c r="A82" s="7" t="s">
        <v>109</v>
      </c>
      <c r="B82" s="6" t="s">
        <v>129</v>
      </c>
      <c r="C82" s="6" t="s">
        <v>130</v>
      </c>
      <c r="D82" s="8">
        <v>1242.1</v>
      </c>
      <c r="E82" s="27">
        <v>1242.1</v>
      </c>
      <c r="F82" s="25">
        <v>950</v>
      </c>
      <c r="G82" s="25">
        <f t="shared" si="7"/>
        <v>190000</v>
      </c>
    </row>
    <row r="83" ht="24" customHeight="1" spans="1:7">
      <c r="A83" s="7" t="s">
        <v>109</v>
      </c>
      <c r="B83" s="6" t="s">
        <v>129</v>
      </c>
      <c r="C83" s="6" t="s">
        <v>131</v>
      </c>
      <c r="D83" s="8">
        <v>180.5</v>
      </c>
      <c r="E83" s="27">
        <v>180.5</v>
      </c>
      <c r="F83" s="25">
        <v>150</v>
      </c>
      <c r="G83" s="25">
        <f t="shared" si="7"/>
        <v>30000</v>
      </c>
    </row>
    <row r="84" ht="24" customHeight="1" spans="1:7">
      <c r="A84" s="7" t="s">
        <v>109</v>
      </c>
      <c r="B84" s="6" t="s">
        <v>132</v>
      </c>
      <c r="C84" s="6" t="s">
        <v>133</v>
      </c>
      <c r="D84" s="8">
        <v>179.5</v>
      </c>
      <c r="E84" s="8">
        <v>179.5</v>
      </c>
      <c r="F84" s="25">
        <v>100</v>
      </c>
      <c r="G84" s="25">
        <f t="shared" si="7"/>
        <v>20000</v>
      </c>
    </row>
    <row r="85" ht="24" customHeight="1" spans="1:7">
      <c r="A85" s="7" t="s">
        <v>109</v>
      </c>
      <c r="B85" s="6" t="s">
        <v>132</v>
      </c>
      <c r="C85" s="6" t="s">
        <v>134</v>
      </c>
      <c r="D85" s="8">
        <v>135</v>
      </c>
      <c r="E85" s="8">
        <v>135</v>
      </c>
      <c r="F85" s="25">
        <v>100</v>
      </c>
      <c r="G85" s="25">
        <f t="shared" si="7"/>
        <v>20000</v>
      </c>
    </row>
    <row r="86" s="1" customFormat="1" ht="24" customHeight="1" spans="1:7">
      <c r="A86" s="9" t="s">
        <v>17</v>
      </c>
      <c r="B86" s="9"/>
      <c r="C86" s="10" t="s">
        <v>135</v>
      </c>
      <c r="D86" s="11">
        <f>SUM(D70:D85)</f>
        <v>6750</v>
      </c>
      <c r="E86" s="11">
        <f>SUM(E70:E85)</f>
        <v>5284.42</v>
      </c>
      <c r="F86" s="26">
        <f>SUM(F70:F85)</f>
        <v>3500</v>
      </c>
      <c r="G86" s="26">
        <f>SUM(G70:G85)</f>
        <v>700000</v>
      </c>
    </row>
    <row r="87" ht="24" customHeight="1" spans="1:7">
      <c r="A87" s="16" t="s">
        <v>136</v>
      </c>
      <c r="B87" s="16" t="s">
        <v>137</v>
      </c>
      <c r="C87" s="15" t="s">
        <v>138</v>
      </c>
      <c r="D87" s="8">
        <v>487.2</v>
      </c>
      <c r="E87" s="8">
        <v>487.2</v>
      </c>
      <c r="F87" s="25">
        <v>250</v>
      </c>
      <c r="G87" s="25">
        <f t="shared" ref="G87:G100" si="8">F87*200</f>
        <v>50000</v>
      </c>
    </row>
    <row r="88" ht="24" customHeight="1" spans="1:7">
      <c r="A88" s="16" t="s">
        <v>136</v>
      </c>
      <c r="B88" s="16" t="s">
        <v>139</v>
      </c>
      <c r="C88" s="15" t="s">
        <v>140</v>
      </c>
      <c r="D88" s="8">
        <v>117</v>
      </c>
      <c r="E88" s="8">
        <v>110</v>
      </c>
      <c r="F88" s="25">
        <v>50</v>
      </c>
      <c r="G88" s="25">
        <f t="shared" si="8"/>
        <v>10000</v>
      </c>
    </row>
    <row r="89" ht="24" customHeight="1" spans="1:7">
      <c r="A89" s="16" t="s">
        <v>136</v>
      </c>
      <c r="B89" s="16" t="s">
        <v>141</v>
      </c>
      <c r="C89" s="15" t="s">
        <v>142</v>
      </c>
      <c r="D89" s="8">
        <v>180</v>
      </c>
      <c r="E89" s="8">
        <v>180</v>
      </c>
      <c r="F89" s="25">
        <v>150</v>
      </c>
      <c r="G89" s="25">
        <f t="shared" si="8"/>
        <v>30000</v>
      </c>
    </row>
    <row r="90" ht="24" customHeight="1" spans="1:7">
      <c r="A90" s="16" t="s">
        <v>136</v>
      </c>
      <c r="B90" s="16" t="s">
        <v>141</v>
      </c>
      <c r="C90" s="15" t="s">
        <v>143</v>
      </c>
      <c r="D90" s="8">
        <v>190.2</v>
      </c>
      <c r="E90" s="8">
        <v>190.2</v>
      </c>
      <c r="F90" s="25">
        <v>100</v>
      </c>
      <c r="G90" s="25">
        <f t="shared" si="8"/>
        <v>20000</v>
      </c>
    </row>
    <row r="91" ht="24" customHeight="1" spans="1:7">
      <c r="A91" s="16" t="s">
        <v>136</v>
      </c>
      <c r="B91" s="16" t="s">
        <v>141</v>
      </c>
      <c r="C91" s="15" t="s">
        <v>144</v>
      </c>
      <c r="D91" s="8">
        <v>178.6</v>
      </c>
      <c r="E91" s="8">
        <v>127.1</v>
      </c>
      <c r="F91" s="25">
        <v>100</v>
      </c>
      <c r="G91" s="25">
        <f t="shared" si="8"/>
        <v>20000</v>
      </c>
    </row>
    <row r="92" ht="24" customHeight="1" spans="1:7">
      <c r="A92" s="16" t="s">
        <v>136</v>
      </c>
      <c r="B92" s="16" t="s">
        <v>137</v>
      </c>
      <c r="C92" s="15" t="s">
        <v>23</v>
      </c>
      <c r="D92" s="8">
        <v>3177</v>
      </c>
      <c r="E92" s="8">
        <v>1446.39</v>
      </c>
      <c r="F92" s="25">
        <v>1350</v>
      </c>
      <c r="G92" s="25">
        <f t="shared" si="8"/>
        <v>270000</v>
      </c>
    </row>
    <row r="93" ht="24" customHeight="1" spans="1:7">
      <c r="A93" s="16" t="s">
        <v>136</v>
      </c>
      <c r="B93" s="16" t="s">
        <v>145</v>
      </c>
      <c r="C93" s="15" t="s">
        <v>146</v>
      </c>
      <c r="D93" s="8">
        <v>113.6</v>
      </c>
      <c r="E93" s="8">
        <v>113.57</v>
      </c>
      <c r="F93" s="25">
        <v>100</v>
      </c>
      <c r="G93" s="25">
        <f t="shared" si="8"/>
        <v>20000</v>
      </c>
    </row>
    <row r="94" ht="24" customHeight="1" spans="1:7">
      <c r="A94" s="16" t="s">
        <v>136</v>
      </c>
      <c r="B94" s="16" t="s">
        <v>145</v>
      </c>
      <c r="C94" s="15" t="s">
        <v>147</v>
      </c>
      <c r="D94" s="8">
        <v>196.3</v>
      </c>
      <c r="E94" s="8">
        <v>196.306</v>
      </c>
      <c r="F94" s="25">
        <v>100</v>
      </c>
      <c r="G94" s="25">
        <f t="shared" si="8"/>
        <v>20000</v>
      </c>
    </row>
    <row r="95" ht="24" customHeight="1" spans="1:7">
      <c r="A95" s="16" t="s">
        <v>136</v>
      </c>
      <c r="B95" s="16" t="s">
        <v>145</v>
      </c>
      <c r="C95" s="15" t="s">
        <v>148</v>
      </c>
      <c r="D95" s="8">
        <v>127.9</v>
      </c>
      <c r="E95" s="8">
        <v>116.192</v>
      </c>
      <c r="F95" s="25">
        <v>100</v>
      </c>
      <c r="G95" s="25">
        <f t="shared" si="8"/>
        <v>20000</v>
      </c>
    </row>
    <row r="96" ht="24" customHeight="1" spans="1:7">
      <c r="A96" s="16" t="s">
        <v>136</v>
      </c>
      <c r="B96" s="16" t="s">
        <v>149</v>
      </c>
      <c r="C96" s="15" t="s">
        <v>150</v>
      </c>
      <c r="D96" s="8">
        <v>199.1</v>
      </c>
      <c r="E96" s="8">
        <v>168.7</v>
      </c>
      <c r="F96" s="25">
        <v>100</v>
      </c>
      <c r="G96" s="25">
        <f t="shared" si="8"/>
        <v>20000</v>
      </c>
    </row>
    <row r="97" ht="24" customHeight="1" spans="1:7">
      <c r="A97" s="16" t="s">
        <v>136</v>
      </c>
      <c r="B97" s="16" t="s">
        <v>151</v>
      </c>
      <c r="C97" s="15" t="s">
        <v>152</v>
      </c>
      <c r="D97" s="8">
        <v>198.9</v>
      </c>
      <c r="E97" s="8">
        <v>198.9</v>
      </c>
      <c r="F97" s="25">
        <v>100</v>
      </c>
      <c r="G97" s="25">
        <f t="shared" si="8"/>
        <v>20000</v>
      </c>
    </row>
    <row r="98" ht="24" customHeight="1" spans="1:7">
      <c r="A98" s="16" t="s">
        <v>136</v>
      </c>
      <c r="B98" s="16" t="s">
        <v>151</v>
      </c>
      <c r="C98" s="15" t="s">
        <v>153</v>
      </c>
      <c r="D98" s="8">
        <v>371.7</v>
      </c>
      <c r="E98" s="8">
        <v>350.16</v>
      </c>
      <c r="F98" s="25">
        <v>250</v>
      </c>
      <c r="G98" s="25">
        <f t="shared" si="8"/>
        <v>50000</v>
      </c>
    </row>
    <row r="99" ht="24" customHeight="1" spans="1:7">
      <c r="A99" s="16" t="s">
        <v>136</v>
      </c>
      <c r="B99" s="16" t="s">
        <v>154</v>
      </c>
      <c r="C99" s="15" t="s">
        <v>155</v>
      </c>
      <c r="D99" s="8">
        <v>199.9</v>
      </c>
      <c r="E99" s="8">
        <v>199.9</v>
      </c>
      <c r="F99" s="25">
        <v>180</v>
      </c>
      <c r="G99" s="25">
        <f t="shared" si="8"/>
        <v>36000</v>
      </c>
    </row>
    <row r="100" ht="24" customHeight="1" spans="1:7">
      <c r="A100" s="16" t="s">
        <v>136</v>
      </c>
      <c r="B100" s="16" t="s">
        <v>156</v>
      </c>
      <c r="C100" s="15" t="s">
        <v>157</v>
      </c>
      <c r="D100" s="8">
        <v>1000.5</v>
      </c>
      <c r="E100" s="8">
        <v>731.2</v>
      </c>
      <c r="F100" s="25">
        <v>420</v>
      </c>
      <c r="G100" s="25">
        <f t="shared" si="8"/>
        <v>84000</v>
      </c>
    </row>
    <row r="101" s="1" customFormat="1" ht="24" customHeight="1" spans="1:7">
      <c r="A101" s="9" t="s">
        <v>17</v>
      </c>
      <c r="B101" s="9"/>
      <c r="C101" s="10" t="s">
        <v>158</v>
      </c>
      <c r="D101" s="11">
        <f>SUM(D87:D100)</f>
        <v>6737.9</v>
      </c>
      <c r="E101" s="11">
        <f>SUM(E87:E100)</f>
        <v>4615.818</v>
      </c>
      <c r="F101" s="26">
        <f>SUM(F87:F100)</f>
        <v>3350</v>
      </c>
      <c r="G101" s="26">
        <f>SUM(G87:G100)</f>
        <v>670000</v>
      </c>
    </row>
    <row r="102" ht="24" customHeight="1" spans="1:7">
      <c r="A102" s="7" t="s">
        <v>159</v>
      </c>
      <c r="B102" s="7" t="s">
        <v>160</v>
      </c>
      <c r="C102" s="6" t="s">
        <v>161</v>
      </c>
      <c r="D102" s="18">
        <v>293</v>
      </c>
      <c r="E102" s="18">
        <v>289.7</v>
      </c>
      <c r="F102" s="25">
        <v>190</v>
      </c>
      <c r="G102" s="25">
        <f t="shared" ref="G102:G118" si="9">F102*200</f>
        <v>38000</v>
      </c>
    </row>
    <row r="103" ht="24" customHeight="1" spans="1:7">
      <c r="A103" s="7" t="s">
        <v>159</v>
      </c>
      <c r="B103" s="7" t="s">
        <v>162</v>
      </c>
      <c r="C103" s="6" t="s">
        <v>163</v>
      </c>
      <c r="D103" s="18">
        <v>191.8</v>
      </c>
      <c r="E103" s="18">
        <v>191.8</v>
      </c>
      <c r="F103" s="25">
        <v>150</v>
      </c>
      <c r="G103" s="25">
        <f t="shared" si="9"/>
        <v>30000</v>
      </c>
    </row>
    <row r="104" ht="24" customHeight="1" spans="1:7">
      <c r="A104" s="7" t="s">
        <v>159</v>
      </c>
      <c r="B104" s="7" t="s">
        <v>162</v>
      </c>
      <c r="C104" s="6" t="s">
        <v>164</v>
      </c>
      <c r="D104" s="18">
        <v>139.5</v>
      </c>
      <c r="E104" s="18">
        <v>138.5</v>
      </c>
      <c r="F104" s="25">
        <v>100</v>
      </c>
      <c r="G104" s="25">
        <f t="shared" si="9"/>
        <v>20000</v>
      </c>
    </row>
    <row r="105" ht="24" customHeight="1" spans="1:7">
      <c r="A105" s="7" t="s">
        <v>159</v>
      </c>
      <c r="B105" s="6" t="s">
        <v>165</v>
      </c>
      <c r="C105" s="6" t="s">
        <v>166</v>
      </c>
      <c r="D105" s="18">
        <v>162.3</v>
      </c>
      <c r="E105" s="18">
        <v>162.3</v>
      </c>
      <c r="F105" s="25">
        <v>100</v>
      </c>
      <c r="G105" s="25">
        <f t="shared" si="9"/>
        <v>20000</v>
      </c>
    </row>
    <row r="106" ht="24" customHeight="1" spans="1:7">
      <c r="A106" s="7" t="s">
        <v>159</v>
      </c>
      <c r="B106" s="7" t="s">
        <v>167</v>
      </c>
      <c r="C106" s="6" t="s">
        <v>168</v>
      </c>
      <c r="D106" s="18">
        <v>801.5</v>
      </c>
      <c r="E106" s="18">
        <v>811</v>
      </c>
      <c r="F106" s="25">
        <v>650</v>
      </c>
      <c r="G106" s="25">
        <f t="shared" si="9"/>
        <v>130000</v>
      </c>
    </row>
    <row r="107" ht="24" customHeight="1" spans="1:7">
      <c r="A107" s="7" t="s">
        <v>159</v>
      </c>
      <c r="B107" s="7" t="s">
        <v>169</v>
      </c>
      <c r="C107" s="6" t="s">
        <v>170</v>
      </c>
      <c r="D107" s="18">
        <v>200</v>
      </c>
      <c r="E107" s="18">
        <v>200</v>
      </c>
      <c r="F107" s="25">
        <v>180</v>
      </c>
      <c r="G107" s="25">
        <f t="shared" si="9"/>
        <v>36000</v>
      </c>
    </row>
    <row r="108" ht="24" customHeight="1" spans="1:7">
      <c r="A108" s="7" t="s">
        <v>159</v>
      </c>
      <c r="B108" s="7" t="s">
        <v>169</v>
      </c>
      <c r="C108" s="6" t="s">
        <v>171</v>
      </c>
      <c r="D108" s="18">
        <v>125</v>
      </c>
      <c r="E108" s="18">
        <v>163.3</v>
      </c>
      <c r="F108" s="28">
        <v>125</v>
      </c>
      <c r="G108" s="28">
        <f t="shared" si="9"/>
        <v>25000</v>
      </c>
    </row>
    <row r="109" ht="24" customHeight="1" spans="1:7">
      <c r="A109" s="7" t="s">
        <v>159</v>
      </c>
      <c r="B109" s="6" t="s">
        <v>172</v>
      </c>
      <c r="C109" s="6" t="s">
        <v>173</v>
      </c>
      <c r="D109" s="18">
        <v>895</v>
      </c>
      <c r="E109" s="18">
        <v>901.5</v>
      </c>
      <c r="F109" s="28">
        <v>680</v>
      </c>
      <c r="G109" s="28">
        <f t="shared" si="9"/>
        <v>136000</v>
      </c>
    </row>
    <row r="110" ht="24" customHeight="1" spans="1:7">
      <c r="A110" s="7" t="s">
        <v>159</v>
      </c>
      <c r="B110" s="7" t="s">
        <v>174</v>
      </c>
      <c r="C110" s="6" t="s">
        <v>175</v>
      </c>
      <c r="D110" s="18">
        <v>167.3</v>
      </c>
      <c r="E110" s="18">
        <v>160.59</v>
      </c>
      <c r="F110" s="25">
        <v>150</v>
      </c>
      <c r="G110" s="25">
        <f t="shared" si="9"/>
        <v>30000</v>
      </c>
    </row>
    <row r="111" ht="24" customHeight="1" spans="1:7">
      <c r="A111" s="7" t="s">
        <v>159</v>
      </c>
      <c r="B111" s="7" t="s">
        <v>174</v>
      </c>
      <c r="C111" s="6" t="s">
        <v>176</v>
      </c>
      <c r="D111" s="18">
        <v>104.6</v>
      </c>
      <c r="E111" s="18">
        <v>102.5</v>
      </c>
      <c r="F111" s="25">
        <v>50</v>
      </c>
      <c r="G111" s="25">
        <f t="shared" si="9"/>
        <v>10000</v>
      </c>
    </row>
    <row r="112" ht="24" customHeight="1" spans="1:7">
      <c r="A112" s="7" t="s">
        <v>159</v>
      </c>
      <c r="B112" s="7" t="s">
        <v>177</v>
      </c>
      <c r="C112" s="6" t="s">
        <v>178</v>
      </c>
      <c r="D112" s="18">
        <v>170</v>
      </c>
      <c r="E112" s="18">
        <v>170</v>
      </c>
      <c r="F112" s="25">
        <v>170</v>
      </c>
      <c r="G112" s="25">
        <f t="shared" si="9"/>
        <v>34000</v>
      </c>
    </row>
    <row r="113" ht="24" customHeight="1" spans="1:7">
      <c r="A113" s="7" t="s">
        <v>159</v>
      </c>
      <c r="B113" s="7" t="s">
        <v>177</v>
      </c>
      <c r="C113" s="6" t="s">
        <v>179</v>
      </c>
      <c r="D113" s="18">
        <v>107.8</v>
      </c>
      <c r="E113" s="18">
        <v>110.8</v>
      </c>
      <c r="F113" s="25">
        <v>30</v>
      </c>
      <c r="G113" s="25">
        <f t="shared" si="9"/>
        <v>6000</v>
      </c>
    </row>
    <row r="114" ht="24" customHeight="1" spans="1:7">
      <c r="A114" s="7" t="s">
        <v>159</v>
      </c>
      <c r="B114" s="6" t="s">
        <v>180</v>
      </c>
      <c r="C114" s="6" t="s">
        <v>11</v>
      </c>
      <c r="D114" s="18">
        <v>947.9</v>
      </c>
      <c r="E114" s="18">
        <v>760.27</v>
      </c>
      <c r="F114" s="25">
        <v>600</v>
      </c>
      <c r="G114" s="25">
        <f t="shared" si="9"/>
        <v>120000</v>
      </c>
    </row>
    <row r="115" ht="24" customHeight="1" spans="1:7">
      <c r="A115" s="7" t="s">
        <v>159</v>
      </c>
      <c r="B115" s="7" t="s">
        <v>181</v>
      </c>
      <c r="C115" s="6" t="s">
        <v>182</v>
      </c>
      <c r="D115" s="18">
        <v>178</v>
      </c>
      <c r="E115" s="18">
        <v>158</v>
      </c>
      <c r="F115" s="25">
        <v>100</v>
      </c>
      <c r="G115" s="25">
        <f t="shared" si="9"/>
        <v>20000</v>
      </c>
    </row>
    <row r="116" ht="24" customHeight="1" spans="1:7">
      <c r="A116" s="7" t="s">
        <v>159</v>
      </c>
      <c r="B116" s="29" t="s">
        <v>183</v>
      </c>
      <c r="C116" s="6" t="s">
        <v>184</v>
      </c>
      <c r="D116" s="18">
        <v>970.5</v>
      </c>
      <c r="E116" s="18">
        <v>968.9</v>
      </c>
      <c r="F116" s="25">
        <v>400</v>
      </c>
      <c r="G116" s="25">
        <f t="shared" si="9"/>
        <v>80000</v>
      </c>
    </row>
    <row r="117" ht="24" customHeight="1" spans="1:7">
      <c r="A117" s="7" t="s">
        <v>159</v>
      </c>
      <c r="B117" s="7" t="s">
        <v>185</v>
      </c>
      <c r="C117" s="6" t="s">
        <v>186</v>
      </c>
      <c r="D117" s="18">
        <v>195.9</v>
      </c>
      <c r="E117" s="18">
        <v>191.2</v>
      </c>
      <c r="F117" s="25">
        <v>150</v>
      </c>
      <c r="G117" s="25">
        <f t="shared" si="9"/>
        <v>30000</v>
      </c>
    </row>
    <row r="118" ht="24" customHeight="1" spans="1:7">
      <c r="A118" s="7" t="s">
        <v>159</v>
      </c>
      <c r="B118" s="7" t="s">
        <v>185</v>
      </c>
      <c r="C118" s="6" t="s">
        <v>187</v>
      </c>
      <c r="D118" s="18">
        <v>131.2</v>
      </c>
      <c r="E118" s="18">
        <v>129.12</v>
      </c>
      <c r="F118" s="25">
        <v>50</v>
      </c>
      <c r="G118" s="25">
        <f t="shared" si="9"/>
        <v>10000</v>
      </c>
    </row>
    <row r="119" s="1" customFormat="1" ht="24" customHeight="1" spans="1:7">
      <c r="A119" s="30" t="s">
        <v>17</v>
      </c>
      <c r="B119" s="31"/>
      <c r="C119" s="10" t="s">
        <v>188</v>
      </c>
      <c r="D119" s="11">
        <f>SUM(D102:D118)</f>
        <v>5781.3</v>
      </c>
      <c r="E119" s="32">
        <f>SUM(E102:E118)</f>
        <v>5609.48</v>
      </c>
      <c r="F119" s="26">
        <f>SUM(F102:F118)</f>
        <v>3875</v>
      </c>
      <c r="G119" s="26">
        <f>SUM(G102:G118)</f>
        <v>775000</v>
      </c>
    </row>
    <row r="120" ht="24" customHeight="1" spans="1:7">
      <c r="A120" s="7" t="s">
        <v>189</v>
      </c>
      <c r="B120" s="7" t="s">
        <v>190</v>
      </c>
      <c r="C120" s="6" t="s">
        <v>191</v>
      </c>
      <c r="D120" s="8">
        <v>110.5</v>
      </c>
      <c r="E120" s="27">
        <v>110</v>
      </c>
      <c r="F120" s="25">
        <v>110</v>
      </c>
      <c r="G120" s="25">
        <f t="shared" ref="G120:G140" si="10">F120*200</f>
        <v>22000</v>
      </c>
    </row>
    <row r="121" ht="24" customHeight="1" spans="1:7">
      <c r="A121" s="7" t="s">
        <v>189</v>
      </c>
      <c r="B121" s="7" t="s">
        <v>190</v>
      </c>
      <c r="C121" s="6" t="s">
        <v>192</v>
      </c>
      <c r="D121" s="8">
        <v>155.8</v>
      </c>
      <c r="E121" s="27">
        <v>144</v>
      </c>
      <c r="F121" s="25">
        <v>144</v>
      </c>
      <c r="G121" s="25">
        <f t="shared" si="10"/>
        <v>28800</v>
      </c>
    </row>
    <row r="122" ht="24" customHeight="1" spans="1:7">
      <c r="A122" s="7" t="s">
        <v>189</v>
      </c>
      <c r="B122" s="7" t="s">
        <v>190</v>
      </c>
      <c r="C122" s="15" t="s">
        <v>193</v>
      </c>
      <c r="D122" s="8">
        <v>146.5</v>
      </c>
      <c r="E122" s="27">
        <v>123</v>
      </c>
      <c r="F122" s="25">
        <v>123</v>
      </c>
      <c r="G122" s="25">
        <f t="shared" si="10"/>
        <v>24600</v>
      </c>
    </row>
    <row r="123" ht="24" customHeight="1" spans="1:7">
      <c r="A123" s="7" t="s">
        <v>189</v>
      </c>
      <c r="B123" s="7" t="s">
        <v>190</v>
      </c>
      <c r="C123" s="6" t="s">
        <v>194</v>
      </c>
      <c r="D123" s="8">
        <v>167.2</v>
      </c>
      <c r="E123" s="27">
        <v>123</v>
      </c>
      <c r="F123" s="25">
        <v>123</v>
      </c>
      <c r="G123" s="25">
        <f t="shared" si="10"/>
        <v>24600</v>
      </c>
    </row>
    <row r="124" ht="24" customHeight="1" spans="1:7">
      <c r="A124" s="7" t="s">
        <v>189</v>
      </c>
      <c r="B124" s="7" t="s">
        <v>195</v>
      </c>
      <c r="C124" s="6" t="s">
        <v>196</v>
      </c>
      <c r="D124" s="8">
        <v>103</v>
      </c>
      <c r="E124" s="27">
        <v>108.3</v>
      </c>
      <c r="F124" s="25">
        <v>102</v>
      </c>
      <c r="G124" s="25">
        <f t="shared" si="10"/>
        <v>20400</v>
      </c>
    </row>
    <row r="125" ht="24" customHeight="1" spans="1:7">
      <c r="A125" s="7" t="s">
        <v>189</v>
      </c>
      <c r="B125" s="7" t="s">
        <v>195</v>
      </c>
      <c r="C125" s="6" t="s">
        <v>197</v>
      </c>
      <c r="D125" s="8">
        <v>194.2</v>
      </c>
      <c r="E125" s="27">
        <v>151.6</v>
      </c>
      <c r="F125" s="25">
        <v>150</v>
      </c>
      <c r="G125" s="25">
        <f t="shared" si="10"/>
        <v>30000</v>
      </c>
    </row>
    <row r="126" ht="24" customHeight="1" spans="1:7">
      <c r="A126" s="7" t="s">
        <v>189</v>
      </c>
      <c r="B126" s="7" t="s">
        <v>198</v>
      </c>
      <c r="C126" s="6" t="s">
        <v>199</v>
      </c>
      <c r="D126" s="8">
        <v>194</v>
      </c>
      <c r="E126" s="27">
        <v>194.01</v>
      </c>
      <c r="F126" s="25">
        <v>194</v>
      </c>
      <c r="G126" s="25">
        <f t="shared" si="10"/>
        <v>38800</v>
      </c>
    </row>
    <row r="127" ht="24" customHeight="1" spans="1:7">
      <c r="A127" s="7" t="s">
        <v>189</v>
      </c>
      <c r="B127" s="7" t="s">
        <v>198</v>
      </c>
      <c r="C127" s="6" t="s">
        <v>200</v>
      </c>
      <c r="D127" s="8">
        <v>162.1</v>
      </c>
      <c r="E127" s="27">
        <v>162.07</v>
      </c>
      <c r="F127" s="25">
        <v>162</v>
      </c>
      <c r="G127" s="25">
        <f t="shared" si="10"/>
        <v>32400</v>
      </c>
    </row>
    <row r="128" ht="24" customHeight="1" spans="1:7">
      <c r="A128" s="7" t="s">
        <v>189</v>
      </c>
      <c r="B128" s="7" t="s">
        <v>198</v>
      </c>
      <c r="C128" s="6" t="s">
        <v>201</v>
      </c>
      <c r="D128" s="8">
        <v>175.9</v>
      </c>
      <c r="E128" s="27">
        <v>175.9</v>
      </c>
      <c r="F128" s="25">
        <v>175</v>
      </c>
      <c r="G128" s="25">
        <f t="shared" si="10"/>
        <v>35000</v>
      </c>
    </row>
    <row r="129" ht="24" customHeight="1" spans="1:7">
      <c r="A129" s="7" t="s">
        <v>189</v>
      </c>
      <c r="B129" s="7" t="s">
        <v>198</v>
      </c>
      <c r="C129" s="6" t="s">
        <v>202</v>
      </c>
      <c r="D129" s="8">
        <v>155.1</v>
      </c>
      <c r="E129" s="27">
        <v>181.48</v>
      </c>
      <c r="F129" s="25">
        <v>155</v>
      </c>
      <c r="G129" s="25">
        <f t="shared" si="10"/>
        <v>31000</v>
      </c>
    </row>
    <row r="130" ht="24" customHeight="1" spans="1:7">
      <c r="A130" s="7" t="s">
        <v>189</v>
      </c>
      <c r="B130" s="7" t="s">
        <v>198</v>
      </c>
      <c r="C130" s="6" t="s">
        <v>203</v>
      </c>
      <c r="D130" s="8">
        <v>195.3</v>
      </c>
      <c r="E130" s="27">
        <v>195.26</v>
      </c>
      <c r="F130" s="25">
        <v>195</v>
      </c>
      <c r="G130" s="25">
        <f t="shared" si="10"/>
        <v>39000</v>
      </c>
    </row>
    <row r="131" ht="24" customHeight="1" spans="1:7">
      <c r="A131" s="7" t="s">
        <v>189</v>
      </c>
      <c r="B131" s="7" t="s">
        <v>198</v>
      </c>
      <c r="C131" s="15" t="s">
        <v>204</v>
      </c>
      <c r="D131" s="8">
        <v>147.5</v>
      </c>
      <c r="E131" s="27">
        <v>147.51</v>
      </c>
      <c r="F131" s="25">
        <v>147</v>
      </c>
      <c r="G131" s="25">
        <f t="shared" si="10"/>
        <v>29400</v>
      </c>
    </row>
    <row r="132" ht="24" customHeight="1" spans="1:7">
      <c r="A132" s="7" t="s">
        <v>189</v>
      </c>
      <c r="B132" s="6" t="s">
        <v>205</v>
      </c>
      <c r="C132" s="15" t="s">
        <v>206</v>
      </c>
      <c r="D132" s="8">
        <v>915.2</v>
      </c>
      <c r="E132" s="27">
        <v>595.1</v>
      </c>
      <c r="F132" s="25">
        <v>595</v>
      </c>
      <c r="G132" s="25">
        <f t="shared" si="10"/>
        <v>119000</v>
      </c>
    </row>
    <row r="133" ht="24" customHeight="1" spans="1:7">
      <c r="A133" s="7" t="s">
        <v>189</v>
      </c>
      <c r="B133" s="7" t="s">
        <v>207</v>
      </c>
      <c r="C133" s="6" t="s">
        <v>208</v>
      </c>
      <c r="D133" s="8">
        <v>199.7</v>
      </c>
      <c r="E133" s="27">
        <v>199.6</v>
      </c>
      <c r="F133" s="25">
        <v>195</v>
      </c>
      <c r="G133" s="25">
        <f t="shared" si="10"/>
        <v>39000</v>
      </c>
    </row>
    <row r="134" ht="24" customHeight="1" spans="1:7">
      <c r="A134" s="7" t="s">
        <v>189</v>
      </c>
      <c r="B134" s="7" t="s">
        <v>209</v>
      </c>
      <c r="C134" s="6" t="s">
        <v>210</v>
      </c>
      <c r="D134" s="8">
        <v>521.9</v>
      </c>
      <c r="E134" s="27">
        <v>521.9</v>
      </c>
      <c r="F134" s="25">
        <v>310</v>
      </c>
      <c r="G134" s="25">
        <f t="shared" si="10"/>
        <v>62000</v>
      </c>
    </row>
    <row r="135" ht="24" customHeight="1" spans="1:7">
      <c r="A135" s="7" t="s">
        <v>189</v>
      </c>
      <c r="B135" s="7" t="s">
        <v>211</v>
      </c>
      <c r="C135" s="6" t="s">
        <v>212</v>
      </c>
      <c r="D135" s="8">
        <v>193.8</v>
      </c>
      <c r="E135" s="27">
        <v>203.8</v>
      </c>
      <c r="F135" s="25">
        <v>90</v>
      </c>
      <c r="G135" s="25">
        <f t="shared" si="10"/>
        <v>18000</v>
      </c>
    </row>
    <row r="136" ht="24" customHeight="1" spans="1:7">
      <c r="A136" s="7" t="s">
        <v>189</v>
      </c>
      <c r="B136" s="6" t="s">
        <v>213</v>
      </c>
      <c r="C136" s="6" t="s">
        <v>214</v>
      </c>
      <c r="D136" s="8">
        <v>483.9</v>
      </c>
      <c r="E136" s="27">
        <v>483.85</v>
      </c>
      <c r="F136" s="25">
        <v>480</v>
      </c>
      <c r="G136" s="25">
        <f t="shared" si="10"/>
        <v>96000</v>
      </c>
    </row>
    <row r="137" ht="24" customHeight="1" spans="1:7">
      <c r="A137" s="7" t="s">
        <v>189</v>
      </c>
      <c r="B137" s="7" t="s">
        <v>215</v>
      </c>
      <c r="C137" s="6" t="s">
        <v>216</v>
      </c>
      <c r="D137" s="8">
        <v>199.6</v>
      </c>
      <c r="E137" s="27">
        <v>176.55</v>
      </c>
      <c r="F137" s="25">
        <v>176</v>
      </c>
      <c r="G137" s="25">
        <f t="shared" si="10"/>
        <v>35200</v>
      </c>
    </row>
    <row r="138" ht="24" customHeight="1" spans="1:7">
      <c r="A138" s="7" t="s">
        <v>189</v>
      </c>
      <c r="B138" s="7" t="s">
        <v>215</v>
      </c>
      <c r="C138" s="6" t="s">
        <v>217</v>
      </c>
      <c r="D138" s="8">
        <v>200</v>
      </c>
      <c r="E138" s="27">
        <v>200.05</v>
      </c>
      <c r="F138" s="25">
        <v>4</v>
      </c>
      <c r="G138" s="25">
        <f t="shared" si="10"/>
        <v>800</v>
      </c>
    </row>
    <row r="139" ht="24" customHeight="1" spans="1:7">
      <c r="A139" s="7" t="s">
        <v>189</v>
      </c>
      <c r="B139" s="7" t="s">
        <v>218</v>
      </c>
      <c r="C139" s="6" t="s">
        <v>219</v>
      </c>
      <c r="D139" s="8">
        <v>158.3</v>
      </c>
      <c r="E139" s="27">
        <v>156.5</v>
      </c>
      <c r="F139" s="25">
        <v>150</v>
      </c>
      <c r="G139" s="25">
        <f t="shared" si="10"/>
        <v>30000</v>
      </c>
    </row>
    <row r="140" ht="24" customHeight="1" spans="1:7">
      <c r="A140" s="7" t="s">
        <v>189</v>
      </c>
      <c r="B140" s="7" t="s">
        <v>220</v>
      </c>
      <c r="C140" s="15" t="s">
        <v>221</v>
      </c>
      <c r="D140" s="8">
        <v>323.8</v>
      </c>
      <c r="E140" s="27">
        <v>323.8</v>
      </c>
      <c r="F140" s="25">
        <v>320</v>
      </c>
      <c r="G140" s="25">
        <f t="shared" si="10"/>
        <v>64000</v>
      </c>
    </row>
    <row r="141" s="1" customFormat="1" ht="24" customHeight="1" spans="1:7">
      <c r="A141" s="9" t="s">
        <v>17</v>
      </c>
      <c r="B141" s="9"/>
      <c r="C141" s="10" t="s">
        <v>222</v>
      </c>
      <c r="D141" s="11">
        <f>SUM(D120:D140)</f>
        <v>5103.3</v>
      </c>
      <c r="E141" s="11">
        <f>SUM(E120:E140)</f>
        <v>4677.28</v>
      </c>
      <c r="F141" s="26">
        <f>SUM(F120:F140)</f>
        <v>4100</v>
      </c>
      <c r="G141" s="26">
        <f>SUM(G120:G140)</f>
        <v>820000</v>
      </c>
    </row>
    <row r="142" ht="24" customHeight="1" spans="1:7">
      <c r="A142" s="6" t="s">
        <v>223</v>
      </c>
      <c r="B142" s="7" t="s">
        <v>224</v>
      </c>
      <c r="C142" s="6" t="s">
        <v>225</v>
      </c>
      <c r="D142" s="8">
        <v>3501.3</v>
      </c>
      <c r="E142" s="8">
        <v>3501.3</v>
      </c>
      <c r="F142" s="25">
        <v>2500</v>
      </c>
      <c r="G142" s="25">
        <f>F142*200</f>
        <v>500000</v>
      </c>
    </row>
    <row r="143" ht="21" customHeight="1" spans="1:7">
      <c r="A143" s="9" t="s">
        <v>17</v>
      </c>
      <c r="B143" s="9"/>
      <c r="C143" s="10" t="s">
        <v>226</v>
      </c>
      <c r="D143" s="9">
        <f>D142</f>
        <v>3501.3</v>
      </c>
      <c r="E143" s="9">
        <f>E142</f>
        <v>3501.3</v>
      </c>
      <c r="F143" s="26">
        <f>F142</f>
        <v>2500</v>
      </c>
      <c r="G143" s="26">
        <f>G142</f>
        <v>500000</v>
      </c>
    </row>
    <row r="144" ht="25" customHeight="1" spans="1:7">
      <c r="A144" s="33" t="s">
        <v>227</v>
      </c>
      <c r="B144" s="33"/>
      <c r="C144" s="33"/>
      <c r="D144" s="33">
        <f>D142+D141+D119+D101+D86+D69+D46+D42+D17+D9</f>
        <v>51908.04</v>
      </c>
      <c r="E144" s="33">
        <f>E142+E141+E119+E101+E86+E69+E46+E42+E17+E9</f>
        <v>46032.278</v>
      </c>
      <c r="F144" s="37">
        <f>F142+F141+F119+F101+F86+F69+F46+F42+F17+F9</f>
        <v>28475</v>
      </c>
      <c r="G144" s="37">
        <f>G142+G141+G119+G101+G86+G69+G46+G42+G17+G9</f>
        <v>5695000</v>
      </c>
    </row>
    <row r="146" spans="1:7">
      <c r="A146" s="34"/>
      <c r="B146" s="34"/>
      <c r="C146" s="35"/>
      <c r="D146" s="36"/>
      <c r="E146" s="36"/>
      <c r="F146" s="38"/>
      <c r="G146" s="38"/>
    </row>
    <row r="148" spans="5:7">
      <c r="E148" s="39"/>
      <c r="F148" s="39"/>
      <c r="G148" s="39"/>
    </row>
  </sheetData>
  <autoFilter ref="A3:G144">
    <extLst/>
  </autoFilter>
  <mergeCells count="22">
    <mergeCell ref="A1:G1"/>
    <mergeCell ref="E2:G2"/>
    <mergeCell ref="A9:B9"/>
    <mergeCell ref="A17:B17"/>
    <mergeCell ref="A42:B42"/>
    <mergeCell ref="A46:B46"/>
    <mergeCell ref="A69:B69"/>
    <mergeCell ref="A86:B86"/>
    <mergeCell ref="A101:B101"/>
    <mergeCell ref="A119:B119"/>
    <mergeCell ref="A141:B141"/>
    <mergeCell ref="A143:B143"/>
    <mergeCell ref="A144:C144"/>
    <mergeCell ref="E148:G148"/>
    <mergeCell ref="E149:G149"/>
    <mergeCell ref="A3:A4"/>
    <mergeCell ref="B3:B4"/>
    <mergeCell ref="C3:C4"/>
    <mergeCell ref="D3:D4"/>
    <mergeCell ref="E3:E4"/>
    <mergeCell ref="F3:F4"/>
    <mergeCell ref="G3:G4"/>
  </mergeCells>
  <pageMargins left="1.02361111111111" right="0.66875" top="0.472222222222222" bottom="0.357638888888889" header="0.314583333333333" footer="0.314583333333333"/>
  <pageSetup paperSize="8" scale="60" orientation="portrait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" master="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dcterms:created xsi:type="dcterms:W3CDTF">2023-09-14T16:44:00Z</dcterms:created>
  <cp:lastPrinted>2023-10-19T09:52:00Z</cp:lastPrinted>
  <dcterms:modified xsi:type="dcterms:W3CDTF">2025-09-18T14:07:40Z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9A5F10392577FCE11A80C26854D9E149_43</vt:lpwstr>
  </property>
  <property fmtid="{D5CDD505-2E9C-101B-9397-08002B2CF9AE}" pid="3" name="KSOProductBuildVer">
    <vt:lpwstr>2052-11.8.2.11764</vt:lpwstr>
  </property>
</Properties>
</file>